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codeName="ThisWorkbook"/>
  <workbookProtection workbookPassword="CB6D" lockStructure="1"/>
  <bookViews>
    <workbookView xWindow="-6675" yWindow="1335" windowWidth="12795" windowHeight="7905" tabRatio="422" activeTab="1"/>
  </bookViews>
  <sheets>
    <sheet name="Accueil" sheetId="17" r:id="rId1"/>
    <sheet name="Informations" sheetId="15" r:id="rId2"/>
    <sheet name="Nombre de jours " sheetId="18" r:id="rId3"/>
    <sheet name="FS " sheetId="21" state="hidden" r:id="rId4"/>
    <sheet name="Réservé FNP" sheetId="22" state="hidden" r:id="rId5"/>
  </sheets>
  <externalReferences>
    <externalReference r:id="rId6"/>
    <externalReference r:id="rId7"/>
  </externalReferences>
  <definedNames>
    <definedName name="_1___Engagement_de_la_collectivité" localSheetId="1">Informations!#REF!</definedName>
    <definedName name="_1___Engagement_de_la_collectivité" localSheetId="4">#REF!</definedName>
    <definedName name="_1___Engagement_de_la_collectivité">#REF!</definedName>
    <definedName name="_6___Budget" localSheetId="1">#REF!</definedName>
    <definedName name="_6___Budget">#REF!</definedName>
    <definedName name="Dernièrecolonne" localSheetId="1">'[1]Informations '!#REF!</definedName>
    <definedName name="Dernièrecolonne" localSheetId="4">'[2]Informations '!#REF!</definedName>
    <definedName name="Dernièrecolonne">'[1]Informations '!#REF!</definedName>
    <definedName name="Exemple___Formalisation_du_projet" localSheetId="1">Informations!#REF!</definedName>
    <definedName name="Exemple___Formalisation_du_projet" localSheetId="4">#REF!</definedName>
    <definedName name="Exemple___Formalisation_du_projet">#REF!</definedName>
    <definedName name="jours">#REF!</definedName>
    <definedName name="Type" localSheetId="1">Informations!#REF!</definedName>
    <definedName name="Type" localSheetId="4">#REF!</definedName>
    <definedName name="Type">#REF!</definedName>
    <definedName name="_xlnm.Print_Area" localSheetId="0">Accueil!$B$1:$M$35</definedName>
    <definedName name="_xlnm.Print_Area" localSheetId="3">'FS '!$A$3:$J$81</definedName>
    <definedName name="_xlnm.Print_Area" localSheetId="2">'Nombre de jours '!$B$1:$F$5</definedName>
  </definedNames>
  <calcPr calcId="145621" iterateDelta="252"/>
</workbook>
</file>

<file path=xl/calcChain.xml><?xml version="1.0" encoding="utf-8"?>
<calcChain xmlns="http://schemas.openxmlformats.org/spreadsheetml/2006/main">
  <c r="D40" i="21" l="1"/>
  <c r="F40" i="21"/>
  <c r="C41" i="21"/>
  <c r="D41" i="21"/>
  <c r="E41" i="21" s="1"/>
  <c r="G41" i="21" s="1"/>
  <c r="F41" i="21"/>
  <c r="H41" i="21"/>
  <c r="I41" i="21" s="1"/>
  <c r="C42" i="21"/>
  <c r="D42" i="21"/>
  <c r="E42" i="21"/>
  <c r="F42" i="21"/>
  <c r="G42" i="21"/>
  <c r="H42" i="21"/>
  <c r="I42" i="21"/>
  <c r="C43" i="21"/>
  <c r="D43" i="21"/>
  <c r="E43" i="21" s="1"/>
  <c r="G43" i="21" s="1"/>
  <c r="F43" i="21"/>
  <c r="H43" i="21"/>
  <c r="I43" i="21" s="1"/>
  <c r="C44" i="21"/>
  <c r="H44" i="21" s="1"/>
  <c r="I44" i="21" s="1"/>
  <c r="D44" i="21"/>
  <c r="E44" i="21"/>
  <c r="F44" i="21"/>
  <c r="G44" i="21"/>
  <c r="C45" i="21"/>
  <c r="D45" i="21"/>
  <c r="E45" i="21" s="1"/>
  <c r="G45" i="21" s="1"/>
  <c r="F45" i="21"/>
  <c r="H45" i="21"/>
  <c r="I45" i="21" s="1"/>
  <c r="C46" i="21"/>
  <c r="H46" i="21" s="1"/>
  <c r="I46" i="21" s="1"/>
  <c r="D46" i="21"/>
  <c r="E46" i="21"/>
  <c r="F46" i="21"/>
  <c r="G46" i="21"/>
  <c r="C47" i="21"/>
  <c r="D47" i="21"/>
  <c r="E47" i="21" s="1"/>
  <c r="G47" i="21" s="1"/>
  <c r="F47" i="21"/>
  <c r="H47" i="21"/>
  <c r="I47" i="21" s="1"/>
  <c r="C48" i="21"/>
  <c r="H48" i="21" s="1"/>
  <c r="I48" i="21" s="1"/>
  <c r="D48" i="21"/>
  <c r="E48" i="21"/>
  <c r="F48" i="21"/>
  <c r="G48" i="21"/>
  <c r="C49" i="21"/>
  <c r="D49" i="21"/>
  <c r="E49" i="21" s="1"/>
  <c r="G49" i="21" s="1"/>
  <c r="F49" i="21"/>
  <c r="H49" i="21"/>
  <c r="I49" i="21" s="1"/>
  <c r="C50" i="21"/>
  <c r="H50" i="21" s="1"/>
  <c r="I50" i="21" s="1"/>
  <c r="D50" i="21"/>
  <c r="E50" i="21"/>
  <c r="F50" i="21"/>
  <c r="G50" i="21"/>
  <c r="C51" i="21"/>
  <c r="D51" i="21"/>
  <c r="E51" i="21" s="1"/>
  <c r="G51" i="21" s="1"/>
  <c r="F51" i="21"/>
  <c r="H51" i="21"/>
  <c r="I51" i="21" s="1"/>
  <c r="J41" i="21"/>
  <c r="J42" i="21"/>
  <c r="J43" i="21"/>
  <c r="J44" i="21"/>
  <c r="J45" i="21"/>
  <c r="J46" i="21"/>
  <c r="J47" i="21"/>
  <c r="J48" i="21"/>
  <c r="J49" i="21"/>
  <c r="J50" i="21"/>
  <c r="J51" i="21"/>
  <c r="J52" i="21"/>
  <c r="J53" i="21"/>
  <c r="J54" i="21"/>
  <c r="J55" i="21"/>
  <c r="J56" i="21"/>
  <c r="J57" i="21"/>
  <c r="J58" i="21"/>
  <c r="J59" i="21"/>
  <c r="J60" i="21"/>
  <c r="J61" i="21"/>
  <c r="J62" i="21"/>
  <c r="J63" i="21"/>
  <c r="J64" i="21"/>
  <c r="J65" i="21"/>
  <c r="J66" i="21"/>
  <c r="J67" i="21"/>
  <c r="J68" i="21"/>
  <c r="J69" i="21"/>
  <c r="J70" i="21"/>
  <c r="J71" i="21"/>
  <c r="J72" i="21"/>
  <c r="J73" i="21"/>
  <c r="J74" i="21"/>
  <c r="J75" i="21"/>
  <c r="J76" i="21"/>
  <c r="B15" i="21"/>
  <c r="C122" i="15"/>
  <c r="J13" i="21" l="1"/>
  <c r="H14" i="18" l="1"/>
  <c r="H15" i="18"/>
  <c r="H16" i="18"/>
  <c r="C40" i="21" s="1"/>
  <c r="H17" i="18"/>
  <c r="H18" i="18"/>
  <c r="H19" i="18"/>
  <c r="H20" i="18"/>
  <c r="H21" i="18"/>
  <c r="H22" i="18"/>
  <c r="H23" i="18"/>
  <c r="H24" i="18"/>
  <c r="H25" i="18"/>
  <c r="H26" i="18"/>
  <c r="H27" i="18"/>
  <c r="C26" i="18"/>
  <c r="C27" i="18"/>
  <c r="C28" i="18"/>
  <c r="C29" i="18"/>
  <c r="C30" i="18"/>
  <c r="C31" i="18"/>
  <c r="B51" i="21"/>
  <c r="C119" i="15"/>
  <c r="AS2" i="22"/>
  <c r="E40" i="21" l="1"/>
  <c r="G40" i="21" s="1"/>
  <c r="J40" i="21"/>
  <c r="H40" i="21"/>
  <c r="I40" i="21" s="1"/>
  <c r="B8" i="21"/>
  <c r="C13" i="21"/>
  <c r="C11" i="21"/>
  <c r="B26" i="21" l="1"/>
  <c r="E4" i="18"/>
  <c r="C17" i="21" s="1"/>
  <c r="A124" i="15"/>
  <c r="A125" i="15" s="1"/>
  <c r="A14" i="15"/>
  <c r="A126" i="15" l="1"/>
  <c r="C15" i="15"/>
  <c r="AT2" i="22" l="1"/>
  <c r="AR2" i="22"/>
  <c r="AN2" i="22"/>
  <c r="AL2" i="22"/>
  <c r="AJ2" i="22"/>
  <c r="AI2" i="22"/>
  <c r="AH2" i="22"/>
  <c r="AG2" i="22"/>
  <c r="W2" i="22"/>
  <c r="V2" i="22"/>
  <c r="U2" i="22"/>
  <c r="T2" i="22"/>
  <c r="S2" i="22"/>
  <c r="R2" i="22"/>
  <c r="L2" i="22"/>
  <c r="M2" i="22"/>
  <c r="N2" i="22"/>
  <c r="O2" i="22"/>
  <c r="Q2" i="22"/>
  <c r="P2" i="22"/>
  <c r="K2" i="22"/>
  <c r="J2" i="22"/>
  <c r="I2" i="22"/>
  <c r="H2" i="22"/>
  <c r="G2" i="22"/>
  <c r="F2" i="22"/>
  <c r="E2" i="22"/>
  <c r="D2" i="22"/>
  <c r="C2" i="22"/>
  <c r="B2" i="22"/>
  <c r="D33" i="21"/>
  <c r="D30" i="21"/>
  <c r="D29" i="21"/>
  <c r="D38" i="21"/>
  <c r="D39" i="21"/>
  <c r="D37" i="21"/>
  <c r="C16" i="18"/>
  <c r="B40" i="21" s="1"/>
  <c r="C17" i="18"/>
  <c r="B41" i="21" s="1"/>
  <c r="C18" i="18"/>
  <c r="B42" i="21" s="1"/>
  <c r="C19" i="18"/>
  <c r="B43" i="21" s="1"/>
  <c r="C20" i="18"/>
  <c r="B44" i="21" s="1"/>
  <c r="C21" i="18"/>
  <c r="B45" i="21" s="1"/>
  <c r="C22" i="18"/>
  <c r="B46" i="21" s="1"/>
  <c r="C23" i="18"/>
  <c r="B47" i="21" s="1"/>
  <c r="C24" i="18"/>
  <c r="B48" i="21" s="1"/>
  <c r="C25" i="18"/>
  <c r="B49" i="21" s="1"/>
  <c r="B50" i="21"/>
  <c r="B52" i="21"/>
  <c r="B53" i="21"/>
  <c r="B54" i="21"/>
  <c r="B55" i="21"/>
  <c r="C32" i="18"/>
  <c r="B56" i="21" s="1"/>
  <c r="C33" i="18"/>
  <c r="B57" i="21" s="1"/>
  <c r="C34" i="18"/>
  <c r="B58" i="21" s="1"/>
  <c r="C35" i="18"/>
  <c r="B59" i="21" s="1"/>
  <c r="C36" i="18"/>
  <c r="B60" i="21" s="1"/>
  <c r="C37" i="18"/>
  <c r="B61" i="21" s="1"/>
  <c r="C38" i="18"/>
  <c r="B62" i="21" s="1"/>
  <c r="C39" i="18"/>
  <c r="B63" i="21" s="1"/>
  <c r="C40" i="18"/>
  <c r="B64" i="21" s="1"/>
  <c r="C41" i="18"/>
  <c r="B65" i="21" s="1"/>
  <c r="C42" i="18"/>
  <c r="B66" i="21" s="1"/>
  <c r="C43" i="18"/>
  <c r="B67" i="21" s="1"/>
  <c r="C44" i="18"/>
  <c r="B68" i="21" s="1"/>
  <c r="C45" i="18"/>
  <c r="B69" i="21" s="1"/>
  <c r="C46" i="18"/>
  <c r="B70" i="21" s="1"/>
  <c r="C47" i="18"/>
  <c r="B71" i="21" s="1"/>
  <c r="C48" i="18"/>
  <c r="B72" i="21" s="1"/>
  <c r="C49" i="18"/>
  <c r="B73" i="21" s="1"/>
  <c r="C50" i="18"/>
  <c r="B74" i="21" s="1"/>
  <c r="C51" i="18"/>
  <c r="B75" i="21" s="1"/>
  <c r="C52" i="18"/>
  <c r="B76" i="21" s="1"/>
  <c r="C53" i="18"/>
  <c r="C15" i="18"/>
  <c r="B39" i="21" s="1"/>
  <c r="C14" i="18"/>
  <c r="B38" i="21" s="1"/>
  <c r="C13" i="18"/>
  <c r="B37" i="21" l="1"/>
  <c r="S13" i="18"/>
  <c r="D77" i="21"/>
  <c r="I54" i="18"/>
  <c r="F54" i="18"/>
  <c r="E54" i="18"/>
  <c r="B44" i="18"/>
  <c r="AD2" i="22" l="1"/>
  <c r="C21" i="21"/>
  <c r="C20" i="21"/>
  <c r="H44" i="18"/>
  <c r="B13" i="18"/>
  <c r="F37" i="21" s="1"/>
  <c r="B14" i="18"/>
  <c r="C38" i="21" s="1"/>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53" i="18"/>
  <c r="B52" i="18"/>
  <c r="B51" i="18"/>
  <c r="B50" i="18"/>
  <c r="B49" i="18"/>
  <c r="B48" i="18"/>
  <c r="B47" i="18"/>
  <c r="B46" i="18"/>
  <c r="B45" i="18"/>
  <c r="E38" i="21" l="1"/>
  <c r="G38" i="21" s="1"/>
  <c r="J38" i="21"/>
  <c r="K37" i="21"/>
  <c r="H46" i="18"/>
  <c r="H50" i="18"/>
  <c r="H43" i="18"/>
  <c r="H39" i="18"/>
  <c r="H35" i="18"/>
  <c r="H45" i="18"/>
  <c r="H47" i="18"/>
  <c r="H49" i="18"/>
  <c r="H51" i="18"/>
  <c r="H53" i="18"/>
  <c r="S53" i="18"/>
  <c r="H42" i="18"/>
  <c r="H40" i="18"/>
  <c r="H38" i="18"/>
  <c r="H36" i="18"/>
  <c r="H34" i="18"/>
  <c r="H32" i="18"/>
  <c r="H30" i="18"/>
  <c r="H28" i="18"/>
  <c r="S44" i="18"/>
  <c r="H48" i="18"/>
  <c r="H52" i="18"/>
  <c r="H41" i="18"/>
  <c r="H37" i="18"/>
  <c r="H33" i="18"/>
  <c r="H31" i="18"/>
  <c r="H29" i="18"/>
  <c r="C39" i="21"/>
  <c r="J39" i="21" l="1"/>
  <c r="E39" i="21"/>
  <c r="G39" i="21" s="1"/>
  <c r="K68" i="21"/>
  <c r="S52" i="18"/>
  <c r="S48" i="18"/>
  <c r="S14" i="18"/>
  <c r="F38" i="21" s="1"/>
  <c r="H38" i="21" s="1"/>
  <c r="I38" i="21" s="1"/>
  <c r="S51" i="18"/>
  <c r="S49" i="18"/>
  <c r="S47" i="18"/>
  <c r="S45" i="18"/>
  <c r="S50" i="18"/>
  <c r="S46" i="18"/>
  <c r="S15" i="18"/>
  <c r="F39" i="21" s="1"/>
  <c r="H39" i="21" s="1"/>
  <c r="I39" i="21" s="1"/>
  <c r="S17" i="18"/>
  <c r="S19" i="18"/>
  <c r="S21" i="18"/>
  <c r="S23" i="18"/>
  <c r="S25" i="18"/>
  <c r="S27" i="18"/>
  <c r="K51" i="21" s="1"/>
  <c r="S29" i="18"/>
  <c r="S31" i="18"/>
  <c r="S33" i="18"/>
  <c r="S37" i="18"/>
  <c r="S41" i="18"/>
  <c r="S16" i="18"/>
  <c r="S18" i="18"/>
  <c r="S20" i="18"/>
  <c r="S22" i="18"/>
  <c r="S24" i="18"/>
  <c r="S26" i="18"/>
  <c r="S28" i="18"/>
  <c r="K52" i="21" s="1"/>
  <c r="S30" i="18"/>
  <c r="S32" i="18"/>
  <c r="S34" i="18"/>
  <c r="S36" i="18"/>
  <c r="S38" i="18"/>
  <c r="S40" i="18"/>
  <c r="S42" i="18"/>
  <c r="S35" i="18"/>
  <c r="S39" i="18"/>
  <c r="S43" i="18"/>
  <c r="K38" i="21" l="1"/>
  <c r="K62" i="21"/>
  <c r="K54" i="21"/>
  <c r="K61" i="21"/>
  <c r="K59" i="21"/>
  <c r="K60" i="21"/>
  <c r="K56" i="21"/>
  <c r="K57" i="21"/>
  <c r="K53" i="21"/>
  <c r="K58" i="21"/>
  <c r="K55" i="21"/>
  <c r="K66" i="21"/>
  <c r="K75" i="21"/>
  <c r="K67" i="21"/>
  <c r="K64" i="21"/>
  <c r="K65" i="21"/>
  <c r="K70" i="21"/>
  <c r="K69" i="21"/>
  <c r="K73" i="21"/>
  <c r="K76" i="21"/>
  <c r="K63" i="21"/>
  <c r="K74" i="21"/>
  <c r="K71" i="21"/>
  <c r="K72" i="21"/>
  <c r="K50" i="21"/>
  <c r="K46" i="21"/>
  <c r="K42" i="21"/>
  <c r="K47" i="21"/>
  <c r="K43" i="21"/>
  <c r="K39" i="21"/>
  <c r="K48" i="21"/>
  <c r="K44" i="21"/>
  <c r="K40" i="21"/>
  <c r="K49" i="21"/>
  <c r="K45" i="21"/>
  <c r="K41" i="21"/>
  <c r="F77" i="21"/>
  <c r="S54" i="18"/>
  <c r="AK2" i="22" s="1"/>
  <c r="K77" i="21" l="1"/>
  <c r="A132" i="15"/>
  <c r="A128" i="15"/>
  <c r="A118" i="15"/>
  <c r="C118" i="15"/>
  <c r="A43" i="15" l="1"/>
  <c r="B17" i="15" l="1"/>
  <c r="C14" i="15"/>
  <c r="A122" i="15" l="1"/>
  <c r="C121" i="15"/>
  <c r="B13" i="15" l="1"/>
  <c r="H13" i="18"/>
  <c r="H54" i="18" s="1"/>
  <c r="G54" i="18"/>
  <c r="AC2" i="22" s="1"/>
  <c r="AF2" i="22" l="1"/>
  <c r="AM2" i="22" s="1"/>
  <c r="C23" i="21"/>
  <c r="C37" i="21"/>
  <c r="E37" i="21" s="1"/>
  <c r="G37" i="21" s="1"/>
  <c r="AE2" i="22"/>
  <c r="C22" i="21"/>
  <c r="C77" i="21" l="1"/>
  <c r="C79" i="21" s="1"/>
  <c r="J37" i="21"/>
  <c r="H37" i="21" s="1"/>
  <c r="H77" i="21" l="1"/>
  <c r="I37" i="21"/>
  <c r="H81" i="21" l="1"/>
  <c r="AU2" i="22"/>
  <c r="H79" i="21"/>
</calcChain>
</file>

<file path=xl/comments1.xml><?xml version="1.0" encoding="utf-8"?>
<comments xmlns="http://schemas.openxmlformats.org/spreadsheetml/2006/main">
  <authors>
    <author>BACQUEY_D</author>
    <author>Rouland, Michel</author>
  </authors>
  <commentList>
    <comment ref="K11" authorId="0">
      <text>
        <r>
          <rPr>
            <b/>
            <sz val="14"/>
            <color indexed="37"/>
            <rFont val="Tahoma"/>
            <family val="2"/>
          </rPr>
          <t>Mise en place des instances pour la conduite du projet, phasage, choix des outils, définition des unités…</t>
        </r>
        <r>
          <rPr>
            <sz val="14"/>
            <color indexed="37"/>
            <rFont val="Tahoma"/>
            <family val="2"/>
          </rPr>
          <t xml:space="preserve">
</t>
        </r>
      </text>
    </comment>
    <comment ref="M11" authorId="1">
      <text>
        <r>
          <rPr>
            <b/>
            <sz val="14"/>
            <color indexed="37"/>
            <rFont val="Tahoma"/>
            <family val="2"/>
          </rPr>
          <t>Visites des unités de travail, recensement, évluation des risques ...</t>
        </r>
        <r>
          <rPr>
            <sz val="12"/>
            <color indexed="37"/>
            <rFont val="Tahoma"/>
            <family val="2"/>
          </rPr>
          <t xml:space="preserve">
</t>
        </r>
      </text>
    </comment>
    <comment ref="O11" authorId="1">
      <text>
        <r>
          <rPr>
            <b/>
            <sz val="14"/>
            <color indexed="37"/>
            <rFont val="Tahoma"/>
            <family val="2"/>
          </rPr>
          <t>Communication, sensibilisation des agents, des groupes de travail, comité de pilotage ...</t>
        </r>
      </text>
    </comment>
  </commentList>
</comments>
</file>

<file path=xl/sharedStrings.xml><?xml version="1.0" encoding="utf-8"?>
<sst xmlns="http://schemas.openxmlformats.org/spreadsheetml/2006/main" count="601" uniqueCount="349">
  <si>
    <t>Nom</t>
  </si>
  <si>
    <t>N° SIRET</t>
  </si>
  <si>
    <t>Prénom</t>
  </si>
  <si>
    <t>Fonction</t>
  </si>
  <si>
    <t>Téléphone</t>
  </si>
  <si>
    <t>Courriel</t>
  </si>
  <si>
    <t>Qualité civile</t>
  </si>
  <si>
    <t>Nom de la collectivité</t>
  </si>
  <si>
    <t>Type de la collectivité</t>
  </si>
  <si>
    <t>Nombre total d'agents</t>
  </si>
  <si>
    <t>Nb affiliés CNRACL</t>
  </si>
  <si>
    <t>Adresse 1</t>
  </si>
  <si>
    <t>Adresse 2</t>
  </si>
  <si>
    <t>BP</t>
  </si>
  <si>
    <t>Code postal</t>
  </si>
  <si>
    <t>Ville</t>
  </si>
  <si>
    <t>cedex</t>
  </si>
  <si>
    <t>CHSCT</t>
  </si>
  <si>
    <t>Nb agents titulaires</t>
  </si>
  <si>
    <t>Date arrête de délégation de signature</t>
  </si>
  <si>
    <t xml:space="preserve">Non titulaires </t>
  </si>
  <si>
    <t>Nb agents concernés</t>
  </si>
  <si>
    <t>Date avis du CHSCT</t>
  </si>
  <si>
    <t>Nom assemblée délibérante</t>
  </si>
  <si>
    <t xml:space="preserve">N° immatriculation CNRACL </t>
  </si>
  <si>
    <t>N° IMMAT</t>
  </si>
  <si>
    <t>Date lettre engagement</t>
  </si>
  <si>
    <t>date Délibération autorisant la collectivité ou l'établissement  à recevoir une subvention du FNP</t>
  </si>
  <si>
    <t>Total jours agents</t>
  </si>
  <si>
    <t>Nom de la collectivité ou de l'établissement</t>
  </si>
  <si>
    <t>Type de la collectivité ou de l'établissement</t>
  </si>
  <si>
    <t>Date avis favorable CTP- CTE</t>
  </si>
  <si>
    <t>Fiche de synthèse</t>
  </si>
  <si>
    <t>Evaluation des risques professionnels</t>
  </si>
  <si>
    <t>Nb agents non titulaires</t>
  </si>
  <si>
    <t>Avis favorable CHSCT</t>
  </si>
  <si>
    <t>Développeur</t>
  </si>
  <si>
    <t>Ain</t>
  </si>
  <si>
    <t>Marie Bau</t>
  </si>
  <si>
    <t>Aisne</t>
  </si>
  <si>
    <t>Allier</t>
  </si>
  <si>
    <t>Michel Rouland</t>
  </si>
  <si>
    <t>Hautes-Alpes</t>
  </si>
  <si>
    <t>Alpes-Maritimes</t>
  </si>
  <si>
    <t>Ardèche</t>
  </si>
  <si>
    <t>Ardennes</t>
  </si>
  <si>
    <t>Ariège</t>
  </si>
  <si>
    <t>Aube</t>
  </si>
  <si>
    <t>Aude</t>
  </si>
  <si>
    <t>Aveyron</t>
  </si>
  <si>
    <t>Bouches-du-Rhône</t>
  </si>
  <si>
    <t>Calvados</t>
  </si>
  <si>
    <t>Christian Gibouin</t>
  </si>
  <si>
    <t>Cantal</t>
  </si>
  <si>
    <t>Charente</t>
  </si>
  <si>
    <t>Charente-Maritime</t>
  </si>
  <si>
    <t>Cher</t>
  </si>
  <si>
    <t>Corrèze</t>
  </si>
  <si>
    <t>Côte-d'Or</t>
  </si>
  <si>
    <t>Côtes d'Armor</t>
  </si>
  <si>
    <t>Creuse</t>
  </si>
  <si>
    <t>Dordogne</t>
  </si>
  <si>
    <t>Doubs</t>
  </si>
  <si>
    <t>Drôme</t>
  </si>
  <si>
    <t>Eure</t>
  </si>
  <si>
    <t>Eure-et-Loir</t>
  </si>
  <si>
    <t>Finistère</t>
  </si>
  <si>
    <t>Gard</t>
  </si>
  <si>
    <t>Hérault</t>
  </si>
  <si>
    <t>Ille-et-Vilaine</t>
  </si>
  <si>
    <t>Jura</t>
  </si>
  <si>
    <t>Landes</t>
  </si>
  <si>
    <t>Loire</t>
  </si>
  <si>
    <t>Haute-Loire</t>
  </si>
  <si>
    <t>Loire-Atlantique</t>
  </si>
  <si>
    <t>Loiret</t>
  </si>
  <si>
    <t>Lot</t>
  </si>
  <si>
    <t>Lot-et-Garonne</t>
  </si>
  <si>
    <t>Lozère</t>
  </si>
  <si>
    <t>Manche</t>
  </si>
  <si>
    <t>Marne</t>
  </si>
  <si>
    <t>Haute-Marne</t>
  </si>
  <si>
    <t>Mayenne</t>
  </si>
  <si>
    <t>Meurthe-et-Moselle</t>
  </si>
  <si>
    <t>Meuse</t>
  </si>
  <si>
    <t>Morbihan</t>
  </si>
  <si>
    <t>Nom chargé(e) de développement</t>
  </si>
  <si>
    <t>Coût total par agent en €</t>
  </si>
  <si>
    <t>Subvention par agent en €</t>
  </si>
  <si>
    <t>Date prévisionnelle de finalisation du plan d'actions</t>
  </si>
  <si>
    <t>Thème</t>
  </si>
  <si>
    <t>FPT/FPH</t>
  </si>
  <si>
    <t>Prestation externe</t>
  </si>
  <si>
    <t>Convention CDG (n° Dép)</t>
  </si>
  <si>
    <t>Plafond</t>
  </si>
  <si>
    <t>Indre</t>
  </si>
  <si>
    <t>Isère</t>
  </si>
  <si>
    <t>A l'issue de la démarche, avez-vous l'intention de désigner/former des assistants ou conseillers supplémentaires ?</t>
  </si>
  <si>
    <t xml:space="preserve">N'omettez pas de joindre le cahier des charges </t>
  </si>
  <si>
    <t>Total</t>
  </si>
  <si>
    <t>Si oui, indiquez le coût prévisionnel</t>
  </si>
  <si>
    <t xml:space="preserve">    a) les services concernés</t>
  </si>
  <si>
    <t xml:space="preserve">    b) le nombre d'agents concernés par la démarche</t>
  </si>
  <si>
    <t xml:space="preserve">Si non, précisez : </t>
  </si>
  <si>
    <t>I-1 Nom et SIRET</t>
  </si>
  <si>
    <t>I-2 Adresse</t>
  </si>
  <si>
    <t>L'évaluation des risques professionnels est-elle conduite sur l'ensemble des activités et des services ?</t>
  </si>
  <si>
    <t>Comité technique</t>
  </si>
  <si>
    <t>jj/mm/aa</t>
  </si>
  <si>
    <t>Avez-vous nommé un chef de projet ?</t>
  </si>
  <si>
    <t>Si oui, indiquez ses fonctions</t>
  </si>
  <si>
    <t>Lettre d'engagement</t>
  </si>
  <si>
    <t xml:space="preserve">Avis favorable des instances représentatives </t>
  </si>
  <si>
    <t>Avez-vous sollicité une société de service pour la réalisation de votre document unique ?</t>
  </si>
  <si>
    <t>CT</t>
  </si>
  <si>
    <t>Ass délibérante</t>
  </si>
  <si>
    <t>Catégorie</t>
  </si>
  <si>
    <t>Comité de pilotage</t>
  </si>
  <si>
    <t>Interne</t>
  </si>
  <si>
    <t>Commission permanente</t>
  </si>
  <si>
    <t>Groupe de travail</t>
  </si>
  <si>
    <t>CIAS</t>
  </si>
  <si>
    <t>Conseil municipal</t>
  </si>
  <si>
    <t>Présidente</t>
  </si>
  <si>
    <t>Conseil régional</t>
  </si>
  <si>
    <t>CCAS</t>
  </si>
  <si>
    <t>Conseil d'administration</t>
  </si>
  <si>
    <t>Communauté d'agglomération</t>
  </si>
  <si>
    <t>SIVU</t>
  </si>
  <si>
    <t>Syndicat mixte</t>
  </si>
  <si>
    <t>Vous pouvez choisir parmi les modalités proposées dans la liste ou saisir directement l'information demandée.</t>
  </si>
  <si>
    <t>Consignes</t>
  </si>
  <si>
    <t>Saisir le n° du cedex</t>
  </si>
  <si>
    <t>Utiliser le menu déroulant</t>
  </si>
  <si>
    <t>Saisir le n° de la Boîte Postale</t>
  </si>
  <si>
    <t>Saisir la date sous la forme jj/mm/aa (exemple : 10/11/12)</t>
  </si>
  <si>
    <t>Il correspond au nombre total d'agents des services concernés par l'évaluation des risques professionnels.</t>
  </si>
  <si>
    <t>Par ex : Services techniques, Espaces verts, Administratifs,  ….</t>
  </si>
  <si>
    <t>Groupe projet</t>
  </si>
  <si>
    <t>Par ex : Secrétaire de mairie, assistant de prévention, …</t>
  </si>
  <si>
    <t>Avis favorable CT</t>
  </si>
  <si>
    <t>Total des effectifs</t>
  </si>
  <si>
    <t>Date de présentation aux instances représentatives</t>
  </si>
  <si>
    <t>Calendrier prévisionnel</t>
  </si>
  <si>
    <t>Alpes de Hautes-Provence</t>
  </si>
  <si>
    <t>Haute-Garonne</t>
  </si>
  <si>
    <t>Gers</t>
  </si>
  <si>
    <t>Gironde</t>
  </si>
  <si>
    <t>dont Affiliés CNRACL</t>
  </si>
  <si>
    <t>Menus déroulants</t>
  </si>
  <si>
    <t>Instance</t>
  </si>
  <si>
    <t>Oui</t>
  </si>
  <si>
    <t>Bureau syndical</t>
  </si>
  <si>
    <t>Non</t>
  </si>
  <si>
    <t>Maire</t>
  </si>
  <si>
    <t>Comité syndical</t>
  </si>
  <si>
    <t>Assistant de prévention</t>
  </si>
  <si>
    <t>Rattaché au CDG</t>
  </si>
  <si>
    <t>Conseil communautaire</t>
  </si>
  <si>
    <t>Président</t>
  </si>
  <si>
    <t>Conseiller en prévention</t>
  </si>
  <si>
    <t>Communauté de communes</t>
  </si>
  <si>
    <t>Communauté urbaine</t>
  </si>
  <si>
    <t>Commune</t>
  </si>
  <si>
    <t>Département</t>
  </si>
  <si>
    <t>Région</t>
  </si>
  <si>
    <t>SDIS</t>
  </si>
  <si>
    <t>SIVOM</t>
  </si>
  <si>
    <t>CDG</t>
  </si>
  <si>
    <t>Secrétaire de mairie</t>
  </si>
  <si>
    <t>Il est demandé au FNP d’allouer au titre de ce projet une subvention d’un montant de :</t>
  </si>
  <si>
    <t>Attention !  ne pas supprimer de lignes,  utiliser la fonction  MASQUER</t>
  </si>
  <si>
    <t xml:space="preserve">IV - Conduite de projet </t>
  </si>
  <si>
    <t>Disposez-vous de l'outil PRORISQ pour la saisie de vos accidents de service ou maladies professionnelles ?</t>
  </si>
  <si>
    <t>Nom département</t>
  </si>
  <si>
    <t>N° département</t>
  </si>
  <si>
    <t>MB</t>
  </si>
  <si>
    <t>EG</t>
  </si>
  <si>
    <t>MR</t>
  </si>
  <si>
    <t>CG</t>
  </si>
  <si>
    <t>Maine-et-Loire</t>
  </si>
  <si>
    <t>Eric Gilleron</t>
  </si>
  <si>
    <t>CHSCT Oui/Non</t>
  </si>
  <si>
    <t>Fonds national de prévention de la CNRACL</t>
  </si>
  <si>
    <t>Répondez par Oui ou par Non</t>
  </si>
  <si>
    <t>La suppression de lignes entraine celle des informations concernant le nom du département et le nom du chargé de développement</t>
  </si>
  <si>
    <t>Saisir les 14 chiffres sans espaces, ni tirets, points ou autres signes</t>
  </si>
  <si>
    <r>
      <t xml:space="preserve">Saisir les 10 chiffres </t>
    </r>
    <r>
      <rPr>
        <b/>
        <i/>
        <sz val="11"/>
        <color theme="5"/>
        <rFont val="Arial"/>
        <family val="2"/>
      </rPr>
      <t xml:space="preserve">sans </t>
    </r>
    <r>
      <rPr>
        <i/>
        <sz val="11"/>
        <color theme="5"/>
        <rFont val="Arial"/>
        <family val="2"/>
      </rPr>
      <t>espaces, ni tirets, points ou autres signes.</t>
    </r>
  </si>
  <si>
    <t xml:space="preserve">Demande de subvention pour une démarche de prévention </t>
  </si>
  <si>
    <t>Afin de normaliser les demandes de subvention , le FNP met à votre disposition un dossier type. Il a été conçu sur le logiciel
Excel qui permet l'extraction des données que vous allez saisir,  pour  l'examen  de votre demande et pour le suivi de la subvention en cas d'attribution.</t>
  </si>
  <si>
    <r>
      <t xml:space="preserve">Ce dossier doit être enregistré sur votre système informatique, puis complété, enregistré et envoyé à votre correspondant </t>
    </r>
    <r>
      <rPr>
        <b/>
        <u/>
        <sz val="14"/>
        <color rgb="FF993366"/>
        <rFont val="Garamond"/>
        <family val="1"/>
      </rPr>
      <t>par voie électronique.</t>
    </r>
  </si>
  <si>
    <t>Auparavant, nous vous remercions de prendre connaissance des conseils suivants :</t>
  </si>
  <si>
    <t>En dehors de cette page d'accueil, le dossier se compose de 2 onglets  :</t>
  </si>
  <si>
    <r>
      <t xml:space="preserve">1 </t>
    </r>
    <r>
      <rPr>
        <sz val="14"/>
        <color rgb="FF993366"/>
        <rFont val="Garamond"/>
        <family val="1"/>
      </rPr>
      <t xml:space="preserve"> </t>
    </r>
    <r>
      <rPr>
        <b/>
        <sz val="14"/>
        <color rgb="FF993366"/>
        <rFont val="Garamond"/>
        <family val="1"/>
      </rPr>
      <t>Informations</t>
    </r>
    <r>
      <rPr>
        <sz val="14"/>
        <color rgb="FF000000"/>
        <rFont val="Garamond"/>
        <family val="1"/>
      </rPr>
      <t xml:space="preserve"> :  données administratives, description générale de la collectivité ou de l'établissement et présentation 
de la démarche.</t>
    </r>
  </si>
  <si>
    <t>Concernant le chapître IV Conduite de projet, rubrique "Les instances de la démarche", il vous est demandé de définir les
instances de la démarche à l'aide ou non du menu déroulant , puis de dénombrer les personnes participantes et de calculer le temps passé  pour chaque étape de la démarche d'évaluation des risques professionnels (une réunion correspondant à une demi-journée). Le calcul du nombre de jours s'effectue automatiquement .</t>
  </si>
  <si>
    <t>- Les cellules à compléter  sont neutres (non colorées)</t>
  </si>
  <si>
    <t xml:space="preserve"> - Excepté les abréviations, la saisie  doit être effectuée en minuscule : Nom Propre et nom commun sauf la 1ère lettre 
de la cellule (exemple: Place de la Mairie)</t>
  </si>
  <si>
    <t xml:space="preserve"> - Des menus déroulants sont à votre disposition </t>
  </si>
  <si>
    <t>_____________________________</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</si>
  <si>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</si>
  <si>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</si>
  <si>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</si>
  <si>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</si>
  <si>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</si>
  <si>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</si>
  <si>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</si>
  <si>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</si>
  <si>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</si>
  <si>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</si>
  <si>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</si>
  <si>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</si>
  <si>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</si>
  <si>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</si>
  <si>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</si>
  <si>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</si>
  <si>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</si>
  <si>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</si>
  <si>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</si>
  <si>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</si>
  <si>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</si>
  <si>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</si>
  <si>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</si>
  <si>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</si>
  <si>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</si>
  <si>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</si>
  <si>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</si>
  <si>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</si>
  <si>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</si>
  <si>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</si>
  <si>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</si>
  <si>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</si>
  <si>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</si>
  <si>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Territoire-de-Belfort</t>
  </si>
  <si>
    <t>Essonne</t>
  </si>
  <si>
    <t>Hauts-de-Seine</t>
  </si>
  <si>
    <t>Seine-Saint-Denis</t>
  </si>
  <si>
    <t>Val-de-Marne</t>
  </si>
  <si>
    <t>Val-d'Oise</t>
  </si>
  <si>
    <t>Guadeloupe</t>
  </si>
  <si>
    <t>Martinique</t>
  </si>
  <si>
    <t>Guyanne</t>
  </si>
  <si>
    <t>Réunion</t>
  </si>
  <si>
    <t>St Pierre et Miquelon</t>
  </si>
  <si>
    <t>Mayotte</t>
  </si>
  <si>
    <r>
      <t xml:space="preserve">Saisir en </t>
    </r>
    <r>
      <rPr>
        <b/>
        <i/>
        <sz val="11"/>
        <color theme="5"/>
        <rFont val="Arial"/>
        <family val="2"/>
      </rPr>
      <t>minuscule Nom Propre</t>
    </r>
    <r>
      <rPr>
        <i/>
        <sz val="11"/>
        <color theme="5"/>
        <rFont val="Arial"/>
        <family val="2"/>
      </rPr>
      <t xml:space="preserve"> le nom de la collectivité sans répéter le type (exemple : pour  Commune de Saint Rémy de Provence, saisir  </t>
    </r>
    <r>
      <rPr>
        <b/>
        <i/>
        <sz val="11"/>
        <color theme="5"/>
        <rFont val="Arial"/>
        <family val="2"/>
      </rPr>
      <t>S</t>
    </r>
    <r>
      <rPr>
        <i/>
        <sz val="11"/>
        <color theme="5"/>
        <rFont val="Arial"/>
        <family val="2"/>
      </rPr>
      <t xml:space="preserve">aint </t>
    </r>
    <r>
      <rPr>
        <b/>
        <i/>
        <sz val="11"/>
        <color theme="5"/>
        <rFont val="Arial"/>
        <family val="2"/>
      </rPr>
      <t>R</t>
    </r>
    <r>
      <rPr>
        <i/>
        <sz val="11"/>
        <color theme="5"/>
        <rFont val="Arial"/>
        <family val="2"/>
      </rPr>
      <t xml:space="preserve">émy de </t>
    </r>
    <r>
      <rPr>
        <b/>
        <i/>
        <sz val="11"/>
        <color theme="5"/>
        <rFont val="Arial"/>
        <family val="2"/>
      </rPr>
      <t>P</t>
    </r>
    <r>
      <rPr>
        <i/>
        <sz val="11"/>
        <color theme="5"/>
        <rFont val="Arial"/>
        <family val="2"/>
      </rPr>
      <t>rovence)</t>
    </r>
  </si>
  <si>
    <r>
      <t xml:space="preserve">Exemple : </t>
    </r>
    <r>
      <rPr>
        <b/>
        <i/>
        <sz val="11"/>
        <color theme="5"/>
        <rFont val="Arial"/>
        <family val="2"/>
      </rPr>
      <t>P</t>
    </r>
    <r>
      <rPr>
        <i/>
        <sz val="11"/>
        <color theme="5"/>
        <rFont val="Arial"/>
        <family val="2"/>
      </rPr>
      <t xml:space="preserve">lace </t>
    </r>
    <r>
      <rPr>
        <b/>
        <i/>
        <sz val="11"/>
        <color theme="5"/>
        <rFont val="Arial"/>
        <family val="2"/>
      </rPr>
      <t>C</t>
    </r>
    <r>
      <rPr>
        <i/>
        <sz val="11"/>
        <color theme="5"/>
        <rFont val="Arial"/>
        <family val="2"/>
      </rPr>
      <t xml:space="preserve">harles de </t>
    </r>
    <r>
      <rPr>
        <b/>
        <i/>
        <sz val="11"/>
        <color theme="5"/>
        <rFont val="Arial"/>
        <family val="2"/>
      </rPr>
      <t>G</t>
    </r>
    <r>
      <rPr>
        <i/>
        <sz val="11"/>
        <color theme="5"/>
        <rFont val="Arial"/>
        <family val="2"/>
      </rPr>
      <t>aulle</t>
    </r>
  </si>
  <si>
    <r>
      <t xml:space="preserve">Saisir en </t>
    </r>
    <r>
      <rPr>
        <b/>
        <i/>
        <sz val="11"/>
        <color theme="5"/>
        <rFont val="Arial"/>
        <family val="2"/>
      </rPr>
      <t>minuscule Nom Propre</t>
    </r>
    <r>
      <rPr>
        <i/>
        <sz val="11"/>
        <color theme="5"/>
        <rFont val="Arial"/>
        <family val="2"/>
      </rPr>
      <t xml:space="preserve">  (Exemple :</t>
    </r>
    <r>
      <rPr>
        <b/>
        <i/>
        <sz val="11"/>
        <color theme="5"/>
        <rFont val="Arial"/>
        <family val="2"/>
      </rPr>
      <t>S</t>
    </r>
    <r>
      <rPr>
        <i/>
        <sz val="11"/>
        <color theme="5"/>
        <rFont val="Arial"/>
        <family val="2"/>
      </rPr>
      <t xml:space="preserve">aint </t>
    </r>
    <r>
      <rPr>
        <b/>
        <i/>
        <sz val="11"/>
        <color theme="5"/>
        <rFont val="Arial"/>
        <family val="2"/>
      </rPr>
      <t>R</t>
    </r>
    <r>
      <rPr>
        <i/>
        <sz val="11"/>
        <color theme="5"/>
        <rFont val="Arial"/>
        <family val="2"/>
      </rPr>
      <t xml:space="preserve">émy de </t>
    </r>
    <r>
      <rPr>
        <b/>
        <i/>
        <sz val="11"/>
        <color theme="5"/>
        <rFont val="Arial"/>
        <family val="2"/>
      </rPr>
      <t>P</t>
    </r>
    <r>
      <rPr>
        <i/>
        <sz val="11"/>
        <color theme="5"/>
        <rFont val="Arial"/>
        <family val="2"/>
      </rPr>
      <t>rovence)</t>
    </r>
  </si>
  <si>
    <r>
      <t xml:space="preserve">Saisir en </t>
    </r>
    <r>
      <rPr>
        <b/>
        <i/>
        <sz val="11"/>
        <color theme="5"/>
        <rFont val="Arial"/>
        <family val="2"/>
      </rPr>
      <t>minuscule Nom Propre</t>
    </r>
    <r>
      <rPr>
        <i/>
        <sz val="11"/>
        <color theme="5"/>
        <rFont val="Arial"/>
        <family val="2"/>
      </rPr>
      <t xml:space="preserve"> (Ex: </t>
    </r>
    <r>
      <rPr>
        <b/>
        <i/>
        <sz val="11"/>
        <color theme="5"/>
        <rFont val="Arial"/>
        <family val="2"/>
      </rPr>
      <t>Martin</t>
    </r>
    <r>
      <rPr>
        <i/>
        <sz val="11"/>
        <color theme="5"/>
        <rFont val="Arial"/>
        <family val="2"/>
      </rPr>
      <t>)</t>
    </r>
  </si>
  <si>
    <r>
      <t>Saisir en</t>
    </r>
    <r>
      <rPr>
        <b/>
        <i/>
        <sz val="11"/>
        <color theme="5"/>
        <rFont val="Arial"/>
        <family val="2"/>
      </rPr>
      <t xml:space="preserve"> minuscule Nom Propre</t>
    </r>
    <r>
      <rPr>
        <i/>
        <sz val="11"/>
        <color theme="5"/>
        <rFont val="Arial"/>
        <family val="2"/>
      </rPr>
      <t xml:space="preserve"> (Ex: </t>
    </r>
    <r>
      <rPr>
        <b/>
        <i/>
        <sz val="11"/>
        <color theme="5"/>
        <rFont val="Arial"/>
        <family val="2"/>
      </rPr>
      <t>Jean-Marie</t>
    </r>
    <r>
      <rPr>
        <i/>
        <sz val="11"/>
        <color theme="5"/>
        <rFont val="Arial"/>
        <family val="2"/>
      </rPr>
      <t>)</t>
    </r>
  </si>
  <si>
    <t>20A</t>
  </si>
  <si>
    <t>20B</t>
  </si>
  <si>
    <t>Corse du Sud</t>
  </si>
  <si>
    <t>Haute-Corse</t>
  </si>
  <si>
    <r>
      <t xml:space="preserve">Répondez par Oui ou par Non
</t>
    </r>
    <r>
      <rPr>
        <b/>
        <i/>
        <sz val="12"/>
        <color theme="5"/>
        <rFont val="Arial"/>
        <family val="2"/>
      </rPr>
      <t xml:space="preserve">En cas de réponse négative, la collectivité doit s'engager à utiliser  PRORISQ </t>
    </r>
  </si>
  <si>
    <t xml:space="preserve">Choisir parmi les noms proposés dans la liste </t>
  </si>
  <si>
    <t xml:space="preserve">Fonction publique </t>
  </si>
  <si>
    <t>Choisir parmi "Territoriale" ou " Hospitalière"</t>
  </si>
  <si>
    <r>
      <t xml:space="preserve">Consignes
</t>
    </r>
    <r>
      <rPr>
        <b/>
        <sz val="14"/>
        <color theme="5"/>
        <rFont val="Garamond"/>
        <family val="1"/>
      </rPr>
      <t>Saisir la date sous la forme jj/mm/aa (exemple : 29/02/16)</t>
    </r>
  </si>
  <si>
    <t>Commune nouvelle</t>
  </si>
  <si>
    <t>TYPE T</t>
  </si>
  <si>
    <t>Type H</t>
  </si>
  <si>
    <t>HL</t>
  </si>
  <si>
    <t>EHPAD</t>
  </si>
  <si>
    <t>Médico-social</t>
  </si>
  <si>
    <t>CH</t>
  </si>
  <si>
    <t>EPSM</t>
  </si>
  <si>
    <t>CHU</t>
  </si>
  <si>
    <t>Directeur</t>
  </si>
  <si>
    <t>Directrice</t>
  </si>
  <si>
    <t>JB</t>
  </si>
  <si>
    <t>Jill Benedetti</t>
  </si>
  <si>
    <t>N° de département</t>
  </si>
  <si>
    <t>I -  Identification de la structure centralisatrice</t>
  </si>
  <si>
    <t>I-3 Référent au sein de la structure centralisatrice</t>
  </si>
  <si>
    <t>I-4 Signataire du contrat de subvention</t>
  </si>
  <si>
    <r>
      <t xml:space="preserve">Saisir en minuscule </t>
    </r>
    <r>
      <rPr>
        <b/>
        <i/>
        <sz val="11"/>
        <color theme="5"/>
        <rFont val="Arial"/>
        <family val="2"/>
      </rPr>
      <t>Nom Propre (Ex: Martin)</t>
    </r>
  </si>
  <si>
    <r>
      <t xml:space="preserve">Saisir en minuscule </t>
    </r>
    <r>
      <rPr>
        <b/>
        <i/>
        <sz val="11"/>
        <color theme="5"/>
        <rFont val="Arial"/>
        <family val="2"/>
      </rPr>
      <t>Nom Propre (Ex: Jean-Marie)</t>
    </r>
  </si>
  <si>
    <t>Utiliser le menu déroulant ou saisir en minuscule</t>
  </si>
  <si>
    <t>Le cas échéant, saisir la date sous la forme jj/mm/aa (exemple : 10/11/12)</t>
  </si>
  <si>
    <t>Nom de l'assemblée délibérante</t>
  </si>
  <si>
    <t>Directeur général des services</t>
  </si>
  <si>
    <t>II-1 Présentation des acteurs chargés de la santé et sécurité au travail</t>
  </si>
  <si>
    <t>Disposez-vous d'un service SST commun à toutes les structures ?</t>
  </si>
  <si>
    <t>Répondre par Oui ou par Non</t>
  </si>
  <si>
    <t>Si oui, auprès de quelle structure et quel service est-il rattaché ?</t>
  </si>
  <si>
    <t>Quelle est sa composition ? (assistant, conseiller, ergonome…)</t>
  </si>
  <si>
    <t>II - Organisation Santé Sécurité au travail</t>
  </si>
  <si>
    <t>II-2 Instances représentatives existantes 
Disposez-vous en interne, des instances suivantes ?</t>
  </si>
  <si>
    <t>II-3 Accidents de services/maladies professionnelles</t>
  </si>
  <si>
    <t xml:space="preserve">III - Présentation des collectivités ou des établissements participants </t>
  </si>
  <si>
    <r>
      <t xml:space="preserve">Nombre total de collectivités ou d'établissements participant à la démarche de prévention, </t>
    </r>
    <r>
      <rPr>
        <b/>
        <u/>
        <sz val="16"/>
        <rFont val="Garamond"/>
        <family val="1"/>
      </rPr>
      <t>y compris</t>
    </r>
    <r>
      <rPr>
        <b/>
        <sz val="16"/>
        <rFont val="Garamond"/>
        <family val="1"/>
      </rPr>
      <t xml:space="preserve"> la collectivité ou l'établissement centralisateur</t>
    </r>
  </si>
  <si>
    <t>Indiquer le nombre  de collectivités  y compris la collectivité centralisatrice</t>
  </si>
  <si>
    <t xml:space="preserve"> II-1 Présenter, en quelques lignes, les principales caractéristiques ou particularités des collectivités : contextes socio-démographique, économique du territoire, missions exercées, organisation, ….</t>
  </si>
  <si>
    <r>
      <t xml:space="preserve">Nom des collectivités ou établissements participants
</t>
    </r>
    <r>
      <rPr>
        <b/>
        <i/>
        <sz val="14"/>
        <color theme="5" tint="-0.499984740745262"/>
        <rFont val="Garamond"/>
        <family val="1"/>
      </rPr>
      <t xml:space="preserve">(1 ligne par collectivité/établissement. Pour ajouter des lignes cliquez sur le signe + à gauche de la dernière affichée)
</t>
    </r>
    <r>
      <rPr>
        <b/>
        <i/>
        <sz val="14"/>
        <color rgb="FFC00000"/>
        <rFont val="Garamond"/>
        <family val="1"/>
      </rPr>
      <t>Exemple : Commune de Saint Rémy de Provence</t>
    </r>
  </si>
  <si>
    <t>IV-1 Périmètre de la démarche</t>
  </si>
  <si>
    <t>IV-2 Responsable de projet</t>
  </si>
  <si>
    <t>IV-3 Dates à communiquer</t>
  </si>
  <si>
    <t>Dossier de demande de subvention pour une démarche de prévention mutualisée
 "Evaluation des risques professionnels"</t>
  </si>
  <si>
    <r>
      <t xml:space="preserve">Nombre </t>
    </r>
    <r>
      <rPr>
        <b/>
        <sz val="16"/>
        <rFont val="Tahoma"/>
        <family val="2"/>
      </rPr>
      <t>total</t>
    </r>
    <r>
      <rPr>
        <sz val="16"/>
        <rFont val="Tahoma"/>
        <family val="2"/>
      </rPr>
      <t xml:space="preserve"> de collectivités et d'établissements participant à la démarche de prévention y compris le centralisateur</t>
    </r>
  </si>
  <si>
    <r>
      <t xml:space="preserve">La collectivité ou l'établissement a-t-il désigné un assistant en prévention ?
</t>
    </r>
    <r>
      <rPr>
        <b/>
        <i/>
        <sz val="14"/>
        <color rgb="FFC00000"/>
        <rFont val="Tahoma"/>
        <family val="2"/>
      </rPr>
      <t>Saisir  oui ou  non</t>
    </r>
  </si>
  <si>
    <r>
      <t xml:space="preserve">Effectifs
</t>
    </r>
    <r>
      <rPr>
        <b/>
        <i/>
        <sz val="14"/>
        <color theme="5" tint="-0.499984740745262"/>
        <rFont val="Tahoma"/>
        <family val="2"/>
      </rPr>
      <t>(en nombre d'agents)</t>
    </r>
  </si>
  <si>
    <t>Accompa-
gnement externe</t>
  </si>
  <si>
    <t>Echéancier</t>
  </si>
  <si>
    <r>
      <t xml:space="preserve">Moyens humains mobilisés en interne
</t>
    </r>
    <r>
      <rPr>
        <b/>
        <i/>
        <sz val="16"/>
        <color theme="5" tint="-0.499984740745262"/>
        <rFont val="Tahoma"/>
        <family val="2"/>
      </rPr>
      <t>1 réunion = 1/2 journée</t>
    </r>
  </si>
  <si>
    <t xml:space="preserve">Total nb  jours/coll </t>
  </si>
  <si>
    <t>Titulaires</t>
  </si>
  <si>
    <t>Non 
titu-
laires</t>
  </si>
  <si>
    <t xml:space="preserve">Nb  jours </t>
  </si>
  <si>
    <t>Phase de préparation</t>
  </si>
  <si>
    <t>Déploiement de la démarche</t>
  </si>
  <si>
    <t>Pilotage de la démarche</t>
  </si>
  <si>
    <t>Formalisation du Document unique et du plan d'actions</t>
  </si>
  <si>
    <t>Affiliés CNRACL</t>
  </si>
  <si>
    <t>Non affiliés CNRACL</t>
  </si>
  <si>
    <t>Nb personnes</t>
  </si>
  <si>
    <t>Nb réunions</t>
  </si>
  <si>
    <t>Totaux</t>
  </si>
  <si>
    <t>Effectifs totaux</t>
  </si>
  <si>
    <t xml:space="preserve">1 Présentation de la démarche </t>
  </si>
  <si>
    <t>2 Tableau de financement</t>
  </si>
  <si>
    <t>Nom des collectivités</t>
  </si>
  <si>
    <t>Nb. Agents</t>
  </si>
  <si>
    <t>dont CNRACL</t>
  </si>
  <si>
    <t>Nb. jours</t>
  </si>
  <si>
    <t>Montant subvention</t>
  </si>
  <si>
    <t>Indre et Loire</t>
  </si>
  <si>
    <t>Loir et Cher</t>
  </si>
  <si>
    <t xml:space="preserve">La suppression de lignes entrainerait celle des informations, notamment  les données  nécessaires pour le calcul de la subvention </t>
  </si>
  <si>
    <t>Nb de collectivités regroupées</t>
  </si>
  <si>
    <t>Nb de jours pour DP collective</t>
  </si>
  <si>
    <t>oui</t>
  </si>
  <si>
    <t>Conseil départemental</t>
  </si>
  <si>
    <t>Nombre de collectivités et/ou d'établissements regroupés y compris la collectivivité ou l'établissement centralisateur</t>
  </si>
  <si>
    <t>Nom de la collectivité ou de l'établissement centralisateur</t>
  </si>
  <si>
    <r>
      <t xml:space="preserve">V-1 Conduite de projet - description de la méthode : 
 </t>
    </r>
    <r>
      <rPr>
        <b/>
        <i/>
        <sz val="14"/>
        <color theme="5" tint="-0.499984740745262"/>
        <rFont val="Garamond"/>
        <family val="1"/>
      </rPr>
      <t>Décrivez la manière dont  la démarche sera déployée</t>
    </r>
  </si>
  <si>
    <t>Evaluation des risques professionnels mutualisée</t>
  </si>
  <si>
    <t>Coût total</t>
  </si>
  <si>
    <r>
      <t>2</t>
    </r>
    <r>
      <rPr>
        <sz val="14"/>
        <color rgb="FF993366"/>
        <rFont val="Garamond"/>
        <family val="1"/>
      </rPr>
      <t xml:space="preserve"> </t>
    </r>
    <r>
      <rPr>
        <b/>
        <sz val="14"/>
        <color rgb="FF993366"/>
        <rFont val="Garamond"/>
        <family val="1"/>
      </rPr>
      <t>Nombre de jours</t>
    </r>
    <r>
      <rPr>
        <sz val="14"/>
        <color rgb="FF000000"/>
        <rFont val="Garamond"/>
        <family val="1"/>
      </rPr>
      <t xml:space="preserve"> : Calcul du nombre de jours prévisionnel consacrés à  la démarche .</t>
    </r>
  </si>
  <si>
    <t>Pour obtenir le nombre de jours total, vous devez compléter le tableau pour chaque collectivité ou établissement participant à la démarche,</t>
  </si>
  <si>
    <t>Démarche de prévention (DP) mutualisée
Evaluation des risques professionnels</t>
  </si>
  <si>
    <t>% affiliés CNRACL</t>
  </si>
  <si>
    <t>Valorisation de la subvention en fonction du % d'affiliés</t>
  </si>
  <si>
    <t>Le montant de la subvention correspond au total des valorisations pour chaque employeur selon sa quote-part d'affiliés.</t>
  </si>
  <si>
    <t xml:space="preserve">Date du CEG </t>
  </si>
  <si>
    <t>Qualité civile signataire</t>
  </si>
  <si>
    <t>Qualité civile référent</t>
  </si>
  <si>
    <t xml:space="preserve">IV - Action de prévention </t>
  </si>
  <si>
    <t>Total agents physiques permanents</t>
  </si>
  <si>
    <t xml:space="preserve">Dossier de demande de subvention
 pour une action de prévention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</si>
</sst>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
    <numFmt numFmtId="165" formatCode="dd/mm/yy;@"/>
    <numFmt numFmtId="166" formatCode="#,##0\ &quot;€&quot;"/>
    <numFmt numFmtId="167" formatCode="0#&quot; &quot;##&quot; &quot;##&quot; &quot;##&quot; &quot;##"/>
    <numFmt numFmtId="168" formatCode="[&gt;=3000000000000]#&quot; &quot;##&quot; &quot;##&quot; &quot;##&quot; &quot;###&quot; &quot;###&quot; | &quot;##;#&quot; &quot;##&quot; &quot;##&quot; &quot;##&quot; &quot;###&quot; &quot;###"/>
    <numFmt numFmtId="169" formatCode="&quot;&quot;"/>
    <numFmt numFmtId="170" formatCode="00000"/>
    <numFmt numFmtId="171" formatCode="&quot;CDG FPT &quot;#,##0"/>
    <numFmt numFmtId="172" formatCode="&quot;( &quot;0&quot; )&quot;"/>
  </numFmts>
  <fonts count="85" x14ac:knownFonts="1">
    <font>
      <sz val="10"/>
      <name val="Arial"/>
    </font>
    <font>
      <sz val="10"/>
      <name val="Arial"/>
      <family val="2"/>
    </font>
    <font>
      <sz val="12"/>
      <name val="Garamond"/>
      <family val="1"/>
    </font>
    <font>
      <b/>
      <sz val="12"/>
      <name val="Garamond"/>
      <family val="1"/>
    </font>
    <font>
      <b/>
      <sz val="16"/>
      <name val="Garamond"/>
      <family val="1"/>
    </font>
    <font>
      <b/>
      <sz val="16"/>
      <color indexed="61"/>
      <name val="Garamond"/>
      <family val="1"/>
    </font>
    <font>
      <b/>
      <sz val="20"/>
      <name val="Garamond"/>
      <family val="1"/>
    </font>
    <font>
      <b/>
      <sz val="14"/>
      <color indexed="61"/>
      <name val="Garamond"/>
      <family val="1"/>
    </font>
    <font>
      <i/>
      <sz val="12"/>
      <name val="Garamond"/>
      <family val="1"/>
    </font>
    <font>
      <u/>
      <sz val="10"/>
      <color indexed="12"/>
      <name val="Arial"/>
      <family val="2"/>
    </font>
    <font>
      <sz val="10"/>
      <name val="Garamond"/>
      <family val="1"/>
    </font>
    <font>
      <sz val="10"/>
      <name val="Arial"/>
      <family val="2"/>
    </font>
    <font>
      <b/>
      <sz val="18"/>
      <name val="Garamond"/>
      <family val="1"/>
    </font>
    <font>
      <b/>
      <sz val="10"/>
      <name val="Arial"/>
      <family val="2"/>
    </font>
    <font>
      <b/>
      <sz val="11"/>
      <name val="Arial"/>
      <family val="2"/>
    </font>
    <font>
      <b/>
      <sz val="18"/>
      <color indexed="61"/>
      <name val="Garamond"/>
      <family val="1"/>
    </font>
    <font>
      <sz val="11"/>
      <name val="Arial"/>
      <family val="2"/>
    </font>
    <font>
      <i/>
      <sz val="11"/>
      <name val="Arial"/>
      <family val="2"/>
    </font>
    <font>
      <i/>
      <sz val="10"/>
      <color theme="5"/>
      <name val="Arial"/>
      <family val="2"/>
    </font>
    <font>
      <i/>
      <sz val="11"/>
      <color theme="5" tint="-0.24994659260841701"/>
      <name val="Arial"/>
      <family val="2"/>
    </font>
    <font>
      <b/>
      <sz val="14"/>
      <color theme="5" tint="-0.499984740745262"/>
      <name val="Garamond"/>
      <family val="1"/>
    </font>
    <font>
      <b/>
      <sz val="16"/>
      <color theme="5" tint="-0.499984740745262"/>
      <name val="Garamond"/>
      <family val="1"/>
    </font>
    <font>
      <sz val="10"/>
      <color theme="5" tint="-0.499984740745262"/>
      <name val="Arial"/>
      <family val="2"/>
    </font>
    <font>
      <b/>
      <sz val="12"/>
      <color theme="5" tint="-0.499984740745262"/>
      <name val="Garamond"/>
      <family val="1"/>
    </font>
    <font>
      <sz val="11"/>
      <color theme="5"/>
      <name val="Garamond"/>
      <family val="1"/>
    </font>
    <font>
      <sz val="14"/>
      <color theme="5"/>
      <name val="Garamond"/>
      <family val="1"/>
    </font>
    <font>
      <b/>
      <sz val="16"/>
      <color theme="5"/>
      <name val="Garamond"/>
      <family val="1"/>
    </font>
    <font>
      <b/>
      <u/>
      <sz val="16"/>
      <color theme="5" tint="-0.249977111117893"/>
      <name val="Garamond"/>
      <family val="1"/>
    </font>
    <font>
      <b/>
      <sz val="18"/>
      <color theme="5" tint="-0.249977111117893"/>
      <name val="Garamond"/>
      <family val="1"/>
    </font>
    <font>
      <sz val="18"/>
      <color theme="5" tint="-0.249977111117893"/>
      <name val="Arial"/>
      <family val="2"/>
    </font>
    <font>
      <b/>
      <sz val="16"/>
      <color theme="5" tint="-0.499984740745262"/>
      <name val="Arial"/>
      <family val="2"/>
    </font>
    <font>
      <b/>
      <i/>
      <sz val="11"/>
      <name val="Arial"/>
      <family val="2"/>
    </font>
    <font>
      <b/>
      <sz val="14"/>
      <name val="Garamond"/>
      <family val="1"/>
    </font>
    <font>
      <b/>
      <i/>
      <sz val="14"/>
      <name val="Garamond"/>
      <family val="1"/>
    </font>
    <font>
      <sz val="14"/>
      <name val="Arial"/>
      <family val="2"/>
    </font>
    <font>
      <b/>
      <sz val="14"/>
      <name val="Arial"/>
      <family val="2"/>
    </font>
    <font>
      <b/>
      <i/>
      <sz val="14"/>
      <color theme="5" tint="-0.499984740745262"/>
      <name val="Garamond"/>
      <family val="1"/>
    </font>
    <font>
      <i/>
      <sz val="11"/>
      <color theme="5"/>
      <name val="Arial"/>
      <family val="2"/>
    </font>
    <font>
      <i/>
      <sz val="11"/>
      <color rgb="FFFF0000"/>
      <name val="Arial"/>
      <family val="2"/>
    </font>
    <font>
      <sz val="20"/>
      <name val="Garamond"/>
      <family val="1"/>
    </font>
    <font>
      <sz val="12"/>
      <color theme="0"/>
      <name val="Arial"/>
      <family val="2"/>
    </font>
    <font>
      <sz val="10"/>
      <color theme="0"/>
      <name val="Arial"/>
      <family val="2"/>
    </font>
    <font>
      <b/>
      <i/>
      <sz val="11"/>
      <color theme="5"/>
      <name val="Arial"/>
      <family val="2"/>
    </font>
    <font>
      <sz val="14"/>
      <color rgb="FF000000"/>
      <name val="Garamond"/>
      <family val="1"/>
    </font>
    <font>
      <b/>
      <sz val="14"/>
      <color rgb="FF993366"/>
      <name val="Garamond"/>
      <family val="1"/>
    </font>
    <font>
      <b/>
      <u/>
      <sz val="14"/>
      <color rgb="FF993366"/>
      <name val="Garamond"/>
      <family val="1"/>
    </font>
    <font>
      <sz val="14"/>
      <color rgb="FF993366"/>
      <name val="Garamond"/>
      <family val="1"/>
    </font>
    <font>
      <b/>
      <i/>
      <sz val="12"/>
      <color theme="5"/>
      <name val="Arial"/>
      <family val="2"/>
    </font>
    <font>
      <b/>
      <sz val="14"/>
      <color theme="5"/>
      <name val="Garamond"/>
      <family val="1"/>
    </font>
    <font>
      <b/>
      <sz val="20"/>
      <color rgb="FFC00000"/>
      <name val="Garamond"/>
      <family val="1"/>
    </font>
    <font>
      <sz val="10"/>
      <color theme="5" tint="-0.249977111117893"/>
      <name val="Arial"/>
      <family val="2"/>
    </font>
    <font>
      <sz val="12"/>
      <name val="Arial"/>
      <family val="2"/>
    </font>
    <font>
      <b/>
      <u/>
      <sz val="16"/>
      <name val="Garamond"/>
      <family val="1"/>
    </font>
    <font>
      <sz val="16"/>
      <color theme="5" tint="-0.499984740745262"/>
      <name val="Arial"/>
      <family val="2"/>
    </font>
    <font>
      <b/>
      <i/>
      <sz val="14"/>
      <color rgb="FFC00000"/>
      <name val="Garamond"/>
      <family val="1"/>
    </font>
    <font>
      <b/>
      <sz val="22"/>
      <color theme="5" tint="-0.499984740745262"/>
      <name val="Tahoma"/>
      <family val="2"/>
    </font>
    <font>
      <sz val="22"/>
      <name val="Arial"/>
      <family val="2"/>
    </font>
    <font>
      <sz val="16"/>
      <name val="Tahoma"/>
      <family val="2"/>
    </font>
    <font>
      <b/>
      <sz val="16"/>
      <name val="Tahoma"/>
      <family val="2"/>
    </font>
    <font>
      <b/>
      <sz val="16"/>
      <color theme="5" tint="-0.499984740745262"/>
      <name val="Tahoma"/>
      <family val="2"/>
    </font>
    <font>
      <b/>
      <i/>
      <sz val="14"/>
      <color rgb="FFC00000"/>
      <name val="Tahoma"/>
      <family val="2"/>
    </font>
    <font>
      <b/>
      <i/>
      <sz val="14"/>
      <color theme="5" tint="-0.499984740745262"/>
      <name val="Tahoma"/>
      <family val="2"/>
    </font>
    <font>
      <b/>
      <i/>
      <sz val="16"/>
      <color theme="5" tint="-0.499984740745262"/>
      <name val="Tahoma"/>
      <family val="2"/>
    </font>
    <font>
      <sz val="16"/>
      <color theme="5" tint="-0.499984740745262"/>
      <name val="Tahoma"/>
      <family val="2"/>
    </font>
    <font>
      <sz val="12"/>
      <color indexed="63"/>
      <name val="Garamond"/>
      <family val="1"/>
    </font>
    <font>
      <sz val="20"/>
      <name val="Tahoma"/>
      <family val="2"/>
    </font>
    <font>
      <sz val="11"/>
      <color indexed="63"/>
      <name val="Arial"/>
      <family val="2"/>
    </font>
    <font>
      <sz val="11"/>
      <name val="Tahoma"/>
      <family val="2"/>
    </font>
    <font>
      <b/>
      <sz val="12"/>
      <color indexed="63"/>
      <name val="Garamond"/>
      <family val="1"/>
    </font>
    <font>
      <sz val="18"/>
      <name val="Arial"/>
      <family val="2"/>
    </font>
    <font>
      <b/>
      <sz val="14"/>
      <color indexed="37"/>
      <name val="Tahoma"/>
      <family val="2"/>
    </font>
    <font>
      <sz val="14"/>
      <color indexed="37"/>
      <name val="Tahoma"/>
      <family val="2"/>
    </font>
    <font>
      <sz val="12"/>
      <color indexed="37"/>
      <name val="Tahoma"/>
      <family val="2"/>
    </font>
    <font>
      <b/>
      <sz val="12"/>
      <color theme="0"/>
      <name val="Arial"/>
      <family val="2"/>
    </font>
    <font>
      <i/>
      <sz val="10"/>
      <name val="Arial"/>
      <family val="2"/>
    </font>
    <font>
      <b/>
      <sz val="16"/>
      <color theme="5"/>
      <name val="Arial"/>
      <family val="2"/>
    </font>
    <font>
      <b/>
      <sz val="10"/>
      <name val="Garamond"/>
      <family val="1"/>
    </font>
    <font>
      <sz val="14"/>
      <name val="Garamond"/>
      <family val="1"/>
    </font>
    <font>
      <b/>
      <sz val="18"/>
      <color theme="5" tint="-0.249977111117893"/>
      <name val="Tahoma"/>
      <family val="2"/>
    </font>
    <font>
      <b/>
      <sz val="12"/>
      <name val="Arial"/>
      <family val="2"/>
    </font>
    <font>
      <b/>
      <sz val="16"/>
      <color theme="5" tint="-0.249977111117893"/>
      <name val="Garamond"/>
      <family val="1"/>
    </font>
    <font>
      <b/>
      <sz val="14"/>
      <color theme="5" tint="-0.249977111117893"/>
      <name val="Arial"/>
      <family val="2"/>
    </font>
    <font>
      <sz val="10"/>
      <name val="Arial"/>
      <family val="2"/>
    </font>
    <font>
      <b/>
      <sz val="11"/>
      <color rgb="FFFF0000"/>
      <name val="Arial"/>
      <family val="2"/>
    </font>
    <font>
      <sz val="12"/>
      <color rgb="FFFF0000"/>
      <name val="Arial"/>
      <family val="2"/>
    </font>
  </fonts>
  <fills count="12">
    <fill>
      <patternFill patternType="none"/>
    </fill>
    <fill>
      <patternFill patternType="gray125"/>
    </fill>
    <fill>
      <patternFill patternType="solid">
        <fgColor theme="0" tint="-0.14996795556505021"/>
        <bgColor indexed="64"/>
      </patternFill>
    </fill>
    <fill>
      <patternFill patternType="solid">
        <fgColor theme="6" tint="0.39994506668294322"/>
        <bgColor indexed="64"/>
      </patternFill>
    </fill>
    <fill>
      <patternFill patternType="solid">
        <fgColor theme="5" tint="-0.2499465926084170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7" tint="0.79998168889431442"/>
        <bgColor indexed="64"/>
      </patternFill>
    </fill>
    <fill>
      <patternFill patternType="solid">
        <fgColor theme="0" tint="-0.499984740745262"/>
        <bgColor indexed="64"/>
      </patternFill>
    </fill>
  </fills>
  <borders count="1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1"/>
      </left>
      <right style="thin">
        <color indexed="61"/>
      </right>
      <top style="thin">
        <color indexed="61"/>
      </top>
      <bottom/>
      <diagonal/>
    </border>
    <border>
      <left style="medium">
        <color theme="7" tint="-0.24994659260841701"/>
      </left>
      <right/>
      <top/>
      <bottom/>
      <diagonal/>
    </border>
    <border>
      <left/>
      <right style="medium">
        <color theme="7" tint="-0.24994659260841701"/>
      </right>
      <top/>
      <bottom/>
      <diagonal/>
    </border>
    <border>
      <left style="medium">
        <color theme="7" tint="-0.24994659260841701"/>
      </left>
      <right/>
      <top/>
      <bottom style="medium">
        <color theme="7" tint="-0.24994659260841701"/>
      </bottom>
      <diagonal/>
    </border>
    <border>
      <left/>
      <right style="medium">
        <color theme="7" tint="-0.24994659260841701"/>
      </right>
      <top/>
      <bottom style="medium">
        <color theme="7" tint="-0.24994659260841701"/>
      </bottom>
      <diagonal/>
    </border>
    <border>
      <left style="medium">
        <color theme="7" tint="-0.24994659260841701"/>
      </left>
      <right/>
      <top style="medium">
        <color theme="7" tint="-0.24994659260841701"/>
      </top>
      <bottom/>
      <diagonal/>
    </border>
    <border>
      <left/>
      <right style="medium">
        <color theme="7" tint="-0.24994659260841701"/>
      </right>
      <top style="medium">
        <color theme="7" tint="-0.24994659260841701"/>
      </top>
      <bottom/>
      <diagonal/>
    </border>
    <border>
      <left style="medium">
        <color theme="7" tint="-0.24994659260841701"/>
      </left>
      <right/>
      <top style="thick">
        <color theme="7"/>
      </top>
      <bottom/>
      <diagonal/>
    </border>
    <border>
      <left/>
      <right style="medium">
        <color theme="7" tint="-0.24994659260841701"/>
      </right>
      <top style="thick">
        <color theme="7"/>
      </top>
      <bottom/>
      <diagonal/>
    </border>
    <border>
      <left/>
      <right/>
      <top/>
      <bottom style="medium">
        <color theme="7" tint="-0.24994659260841701"/>
      </bottom>
      <diagonal/>
    </border>
    <border>
      <left/>
      <right/>
      <top style="medium">
        <color theme="7" tint="-0.24994659260841701"/>
      </top>
      <bottom/>
      <diagonal/>
    </border>
    <border>
      <left/>
      <right/>
      <top style="thick">
        <color theme="7"/>
      </top>
      <bottom/>
      <diagonal/>
    </border>
    <border>
      <left/>
      <right style="medium">
        <color theme="7"/>
      </right>
      <top/>
      <bottom/>
      <diagonal/>
    </border>
    <border>
      <left style="medium">
        <color theme="7"/>
      </left>
      <right/>
      <top/>
      <bottom/>
      <diagonal/>
    </border>
    <border>
      <left style="medium">
        <color theme="7" tint="-0.24994659260841701"/>
      </left>
      <right/>
      <top style="medium">
        <color theme="7" tint="-0.24994659260841701"/>
      </top>
      <bottom style="medium">
        <color theme="7"/>
      </bottom>
      <diagonal/>
    </border>
    <border>
      <left/>
      <right/>
      <top style="medium">
        <color theme="7" tint="-0.24994659260841701"/>
      </top>
      <bottom style="medium">
        <color theme="7"/>
      </bottom>
      <diagonal/>
    </border>
    <border>
      <left/>
      <right style="medium">
        <color theme="7" tint="-0.24994659260841701"/>
      </right>
      <top style="medium">
        <color theme="7" tint="-0.24994659260841701"/>
      </top>
      <bottom style="medium">
        <color theme="7"/>
      </bottom>
      <diagonal/>
    </border>
    <border>
      <left style="medium">
        <color theme="5"/>
      </left>
      <right style="medium">
        <color theme="5"/>
      </right>
      <top style="medium">
        <color theme="5"/>
      </top>
      <bottom style="medium">
        <color theme="5"/>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style="medium">
        <color theme="5"/>
      </bottom>
      <diagonal/>
    </border>
    <border>
      <left/>
      <right style="medium">
        <color theme="5"/>
      </right>
      <top/>
      <bottom style="medium">
        <color theme="5"/>
      </bottom>
      <diagonal/>
    </border>
    <border>
      <left/>
      <right/>
      <top style="medium">
        <color theme="5"/>
      </top>
      <bottom/>
      <diagonal/>
    </border>
    <border>
      <left/>
      <right/>
      <top/>
      <bottom style="medium">
        <color theme="5"/>
      </bottom>
      <diagonal/>
    </border>
    <border>
      <left style="medium">
        <color theme="5"/>
      </left>
      <right style="dashed">
        <color theme="5"/>
      </right>
      <top style="dashed">
        <color theme="5"/>
      </top>
      <bottom style="dashed">
        <color theme="5"/>
      </bottom>
      <diagonal/>
    </border>
    <border>
      <left style="dashed">
        <color theme="5"/>
      </left>
      <right style="medium">
        <color theme="5"/>
      </right>
      <top style="dashed">
        <color theme="5"/>
      </top>
      <bottom style="dashed">
        <color theme="5"/>
      </bottom>
      <diagonal/>
    </border>
    <border>
      <left style="medium">
        <color theme="5"/>
      </left>
      <right style="dashed">
        <color theme="5"/>
      </right>
      <top/>
      <bottom style="dashed">
        <color theme="5"/>
      </bottom>
      <diagonal/>
    </border>
    <border>
      <left style="dashed">
        <color theme="5"/>
      </left>
      <right style="medium">
        <color theme="5"/>
      </right>
      <top/>
      <bottom style="dashed">
        <color theme="5"/>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right style="medium">
        <color theme="5" tint="-0.24994659260841701"/>
      </right>
      <top style="medium">
        <color theme="5" tint="-0.24994659260841701"/>
      </top>
      <bottom/>
      <diagonal/>
    </border>
    <border>
      <left style="medium">
        <color theme="5" tint="-0.24994659260841701"/>
      </left>
      <right/>
      <top style="dashed">
        <color indexed="61"/>
      </top>
      <bottom style="medium">
        <color theme="5" tint="-0.24994659260841701"/>
      </bottom>
      <diagonal/>
    </border>
    <border>
      <left/>
      <right style="thin">
        <color indexed="61"/>
      </right>
      <top style="dashed">
        <color indexed="61"/>
      </top>
      <bottom style="medium">
        <color theme="5" tint="-0.24994659260841701"/>
      </bottom>
      <diagonal/>
    </border>
    <border>
      <left style="medium">
        <color theme="5" tint="-0.24994659260841701"/>
      </left>
      <right/>
      <top style="dashed">
        <color indexed="61"/>
      </top>
      <bottom style="dashed">
        <color indexed="61"/>
      </bottom>
      <diagonal/>
    </border>
    <border>
      <left style="thin">
        <color theme="5" tint="-0.24994659260841701"/>
      </left>
      <right style="medium">
        <color theme="5" tint="-0.24994659260841701"/>
      </right>
      <top style="dashed">
        <color theme="5" tint="-0.24994659260841701"/>
      </top>
      <bottom style="dashed">
        <color theme="5" tint="-0.24994659260841701"/>
      </bottom>
      <diagonal/>
    </border>
    <border>
      <left/>
      <right/>
      <top style="dashed">
        <color indexed="61"/>
      </top>
      <bottom style="dashed">
        <color indexed="61"/>
      </bottom>
      <diagonal/>
    </border>
    <border>
      <left style="thin">
        <color indexed="61"/>
      </left>
      <right style="medium">
        <color theme="5" tint="-0.24994659260841701"/>
      </right>
      <top/>
      <bottom style="medium">
        <color theme="5" tint="-0.24994659260841701"/>
      </bottom>
      <diagonal/>
    </border>
    <border>
      <left style="medium">
        <color theme="5" tint="-0.24994659260841701"/>
      </left>
      <right/>
      <top style="medium">
        <color theme="5" tint="-0.24994659260841701"/>
      </top>
      <bottom style="dashed">
        <color theme="5" tint="-0.24994659260841701"/>
      </bottom>
      <diagonal/>
    </border>
    <border>
      <left/>
      <right/>
      <top style="medium">
        <color theme="5" tint="-0.24994659260841701"/>
      </top>
      <bottom style="dashed">
        <color theme="5" tint="-0.24994659260841701"/>
      </bottom>
      <diagonal/>
    </border>
    <border>
      <left/>
      <right style="medium">
        <color theme="5" tint="-0.24994659260841701"/>
      </right>
      <top style="medium">
        <color theme="5" tint="-0.24994659260841701"/>
      </top>
      <bottom style="dashed">
        <color theme="5" tint="-0.24994659260841701"/>
      </bottom>
      <diagonal/>
    </border>
    <border>
      <left style="medium">
        <color theme="5" tint="-0.24994659260841701"/>
      </left>
      <right/>
      <top style="dashed">
        <color theme="5" tint="-0.24994659260841701"/>
      </top>
      <bottom style="medium">
        <color theme="5" tint="-0.24994659260841701"/>
      </bottom>
      <diagonal/>
    </border>
    <border>
      <left/>
      <right style="thin">
        <color indexed="61"/>
      </right>
      <top style="dashed">
        <color theme="5" tint="-0.24994659260841701"/>
      </top>
      <bottom style="medium">
        <color theme="5" tint="-0.24994659260841701"/>
      </bottom>
      <diagonal/>
    </border>
    <border>
      <left style="thin">
        <color indexed="61"/>
      </left>
      <right style="medium">
        <color theme="5" tint="-0.24994659260841701"/>
      </right>
      <top style="dashed">
        <color theme="5" tint="-0.24994659260841701"/>
      </top>
      <bottom style="medium">
        <color theme="5" tint="-0.24994659260841701"/>
      </bottom>
      <diagonal/>
    </border>
    <border>
      <left style="medium">
        <color theme="5" tint="-0.24994659260841701"/>
      </left>
      <right/>
      <top/>
      <bottom style="medium">
        <color theme="5" tint="-0.24994659260841701"/>
      </bottom>
      <diagonal/>
    </border>
    <border>
      <left style="medium">
        <color theme="5"/>
      </left>
      <right style="dashed">
        <color theme="5"/>
      </right>
      <top style="dashed">
        <color theme="5"/>
      </top>
      <bottom/>
      <diagonal/>
    </border>
    <border>
      <left style="dashed">
        <color theme="5"/>
      </left>
      <right style="medium">
        <color theme="5"/>
      </right>
      <top style="dashed">
        <color theme="5"/>
      </top>
      <bottom/>
      <diagonal/>
    </border>
    <border>
      <left style="thin">
        <color theme="5" tint="-0.24994659260841701"/>
      </left>
      <right/>
      <top style="thin">
        <color theme="5" tint="-0.24994659260841701"/>
      </top>
      <bottom style="thin">
        <color theme="5" tint="-0.24994659260841701"/>
      </bottom>
      <diagonal/>
    </border>
    <border>
      <left/>
      <right style="thin">
        <color theme="5" tint="-0.24994659260841701"/>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right style="medium">
        <color theme="5" tint="-0.24994659260841701"/>
      </right>
      <top/>
      <bottom style="medium">
        <color theme="5" tint="-0.24994659260841701"/>
      </bottom>
      <diagonal/>
    </border>
    <border>
      <left style="medium">
        <color theme="7" tint="-0.24994659260841701"/>
      </left>
      <right style="hair">
        <color theme="7" tint="-0.24994659260841701"/>
      </right>
      <top/>
      <bottom style="hair">
        <color theme="7" tint="-0.24994659260841701"/>
      </bottom>
      <diagonal/>
    </border>
    <border>
      <left style="hair">
        <color theme="7" tint="-0.24994659260841701"/>
      </left>
      <right style="hair">
        <color theme="7" tint="-0.24994659260841701"/>
      </right>
      <top/>
      <bottom style="hair">
        <color theme="7" tint="-0.24994659260841701"/>
      </bottom>
      <diagonal/>
    </border>
    <border>
      <left style="hair">
        <color theme="7" tint="-0.24994659260841701"/>
      </left>
      <right style="medium">
        <color theme="7"/>
      </right>
      <top/>
      <bottom style="hair">
        <color theme="7" tint="-0.24994659260841701"/>
      </bottom>
      <diagonal/>
    </border>
    <border>
      <left style="medium">
        <color theme="7" tint="-0.24994659260841701"/>
      </left>
      <right style="hair">
        <color theme="7" tint="-0.24994659260841701"/>
      </right>
      <top style="hair">
        <color theme="7" tint="-0.24994659260841701"/>
      </top>
      <bottom style="hair">
        <color theme="7" tint="-0.24994659260841701"/>
      </bottom>
      <diagonal/>
    </border>
    <border>
      <left style="hair">
        <color theme="7" tint="-0.24994659260841701"/>
      </left>
      <right style="hair">
        <color theme="7" tint="-0.24994659260841701"/>
      </right>
      <top style="hair">
        <color theme="7" tint="-0.24994659260841701"/>
      </top>
      <bottom style="hair">
        <color theme="7" tint="-0.24994659260841701"/>
      </bottom>
      <diagonal/>
    </border>
    <border>
      <left style="hair">
        <color theme="7" tint="-0.24994659260841701"/>
      </left>
      <right style="medium">
        <color theme="7"/>
      </right>
      <top style="hair">
        <color theme="7" tint="-0.24994659260841701"/>
      </top>
      <bottom style="hair">
        <color theme="7" tint="-0.24994659260841701"/>
      </bottom>
      <diagonal/>
    </border>
    <border>
      <left style="medium">
        <color theme="7" tint="-0.24994659260841701"/>
      </left>
      <right style="hair">
        <color theme="7" tint="-0.24994659260841701"/>
      </right>
      <top style="hair">
        <color theme="7" tint="-0.24994659260841701"/>
      </top>
      <bottom/>
      <diagonal/>
    </border>
    <border>
      <left style="hair">
        <color theme="7" tint="-0.24994659260841701"/>
      </left>
      <right style="hair">
        <color theme="7" tint="-0.24994659260841701"/>
      </right>
      <top style="hair">
        <color theme="7" tint="-0.24994659260841701"/>
      </top>
      <bottom/>
      <diagonal/>
    </border>
    <border>
      <left style="hair">
        <color theme="7" tint="-0.24994659260841701"/>
      </left>
      <right style="medium">
        <color theme="7"/>
      </right>
      <top style="hair">
        <color theme="7" tint="-0.24994659260841701"/>
      </top>
      <bottom/>
      <diagonal/>
    </border>
    <border>
      <left style="medium">
        <color theme="7" tint="-0.24994659260841701"/>
      </left>
      <right style="hair">
        <color theme="7" tint="-0.24994659260841701"/>
      </right>
      <top/>
      <bottom/>
      <diagonal/>
    </border>
    <border>
      <left style="hair">
        <color theme="7" tint="-0.24994659260841701"/>
      </left>
      <right style="hair">
        <color theme="7" tint="-0.24994659260841701"/>
      </right>
      <top/>
      <bottom/>
      <diagonal/>
    </border>
    <border>
      <left style="hair">
        <color theme="7" tint="-0.24994659260841701"/>
      </left>
      <right style="medium">
        <color theme="7"/>
      </right>
      <top/>
      <bottom/>
      <diagonal/>
    </border>
    <border>
      <left style="hair">
        <color theme="7" tint="-0.24994659260841701"/>
      </left>
      <right style="medium">
        <color theme="7" tint="-0.24994659260841701"/>
      </right>
      <top style="hair">
        <color theme="7" tint="-0.24994659260841701"/>
      </top>
      <bottom/>
      <diagonal/>
    </border>
    <border>
      <left style="hair">
        <color theme="7" tint="-0.24994659260841701"/>
      </left>
      <right/>
      <top/>
      <bottom style="hair">
        <color theme="7" tint="-0.24994659260841701"/>
      </bottom>
      <diagonal/>
    </border>
    <border>
      <left style="hair">
        <color theme="7" tint="-0.24994659260841701"/>
      </left>
      <right/>
      <top style="hair">
        <color theme="7" tint="-0.24994659260841701"/>
      </top>
      <bottom/>
      <diagonal/>
    </border>
    <border>
      <left style="hair">
        <color theme="7" tint="-0.24994659260841701"/>
      </left>
      <right style="medium">
        <color theme="7" tint="-0.24994659260841701"/>
      </right>
      <top style="hair">
        <color theme="7" tint="-0.24994659260841701"/>
      </top>
      <bottom style="hair">
        <color theme="7" tint="-0.24994659260841701"/>
      </bottom>
      <diagonal/>
    </border>
    <border>
      <left style="medium">
        <color theme="7" tint="-0.24994659260841701"/>
      </left>
      <right style="hair">
        <color theme="7" tint="-0.24994659260841701"/>
      </right>
      <top/>
      <bottom style="medium">
        <color theme="7" tint="-0.24994659260841701"/>
      </bottom>
      <diagonal/>
    </border>
    <border>
      <left style="hair">
        <color theme="7" tint="-0.24994659260841701"/>
      </left>
      <right style="hair">
        <color theme="7" tint="-0.24994659260841701"/>
      </right>
      <top/>
      <bottom style="medium">
        <color theme="7" tint="-0.24994659260841701"/>
      </bottom>
      <diagonal/>
    </border>
    <border>
      <left style="hair">
        <color theme="7" tint="-0.24994659260841701"/>
      </left>
      <right style="medium">
        <color theme="7" tint="-0.24994659260841701"/>
      </right>
      <top/>
      <bottom style="medium">
        <color theme="7" tint="-0.24994659260841701"/>
      </bottom>
      <diagonal/>
    </border>
    <border>
      <left style="hair">
        <color theme="7" tint="-0.24994659260841701"/>
      </left>
      <right style="medium">
        <color theme="7" tint="-0.24994659260841701"/>
      </right>
      <top/>
      <bottom style="hair">
        <color theme="7" tint="-0.24994659260841701"/>
      </bottom>
      <diagonal/>
    </border>
    <border>
      <left/>
      <right style="medium">
        <color theme="7" tint="-0.24994659260841701"/>
      </right>
      <top style="hair">
        <color theme="7" tint="-0.24994659260841701"/>
      </top>
      <bottom style="hair">
        <color theme="7" tint="-0.24994659260841701"/>
      </bottom>
      <diagonal/>
    </border>
    <border>
      <left/>
      <right/>
      <top/>
      <bottom style="hair">
        <color theme="7" tint="-0.24994659260841701"/>
      </bottom>
      <diagonal/>
    </border>
    <border>
      <left style="medium">
        <color theme="7" tint="-0.24994659260841701"/>
      </left>
      <right/>
      <top/>
      <bottom style="hair">
        <color theme="7" tint="-0.24994659260841701"/>
      </bottom>
      <diagonal/>
    </border>
    <border>
      <left/>
      <right style="medium">
        <color theme="7"/>
      </right>
      <top/>
      <bottom style="hair">
        <color theme="7" tint="-0.24994659260841701"/>
      </bottom>
      <diagonal/>
    </border>
    <border>
      <left/>
      <right style="hair">
        <color theme="7" tint="-0.24994659260841701"/>
      </right>
      <top style="hair">
        <color theme="7" tint="-0.24994659260841701"/>
      </top>
      <bottom style="hair">
        <color theme="7" tint="-0.24994659260841701"/>
      </bottom>
      <diagonal/>
    </border>
    <border>
      <left style="hair">
        <color theme="7" tint="-0.24994659260841701"/>
      </left>
      <right style="medium">
        <color theme="7" tint="-0.24994659260841701"/>
      </right>
      <top/>
      <bottom/>
      <diagonal/>
    </border>
    <border>
      <left style="medium">
        <color theme="7" tint="-0.24994659260841701"/>
      </left>
      <right/>
      <top style="thick">
        <color theme="7"/>
      </top>
      <bottom style="medium">
        <color theme="7" tint="-0.24994659260841701"/>
      </bottom>
      <diagonal/>
    </border>
    <border>
      <left/>
      <right style="medium">
        <color theme="7" tint="-0.24994659260841701"/>
      </right>
      <top style="thick">
        <color theme="7"/>
      </top>
      <bottom style="medium">
        <color theme="7" tint="-0.24994659260841701"/>
      </bottom>
      <diagonal/>
    </border>
    <border>
      <left/>
      <right style="dotted">
        <color theme="7" tint="-0.24994659260841701"/>
      </right>
      <top style="medium">
        <color theme="7" tint="-0.24994659260841701"/>
      </top>
      <bottom style="dotted">
        <color theme="7" tint="-0.24994659260841701"/>
      </bottom>
      <diagonal/>
    </border>
    <border>
      <left style="dotted">
        <color theme="7" tint="-0.24994659260841701"/>
      </left>
      <right/>
      <top style="medium">
        <color theme="7" tint="-0.24994659260841701"/>
      </top>
      <bottom style="dotted">
        <color theme="7" tint="-0.24994659260841701"/>
      </bottom>
      <diagonal/>
    </border>
    <border>
      <left/>
      <right style="dotted">
        <color theme="7" tint="-0.24994659260841701"/>
      </right>
      <top style="dotted">
        <color theme="7" tint="-0.24994659260841701"/>
      </top>
      <bottom style="dotted">
        <color theme="7" tint="-0.24994659260841701"/>
      </bottom>
      <diagonal/>
    </border>
    <border>
      <left style="dotted">
        <color theme="7" tint="-0.24994659260841701"/>
      </left>
      <right/>
      <top style="dotted">
        <color theme="7" tint="-0.24994659260841701"/>
      </top>
      <bottom style="dotted">
        <color theme="7" tint="-0.24994659260841701"/>
      </bottom>
      <diagonal/>
    </border>
    <border>
      <left/>
      <right/>
      <top style="dotted">
        <color theme="7" tint="-0.24994659260841701"/>
      </top>
      <bottom style="dotted">
        <color theme="7" tint="-0.24994659260841701"/>
      </bottom>
      <diagonal/>
    </border>
    <border>
      <left/>
      <right style="dotted">
        <color theme="7" tint="-0.24994659260841701"/>
      </right>
      <top style="dotted">
        <color theme="7" tint="-0.24994659260841701"/>
      </top>
      <bottom style="medium">
        <color theme="7" tint="-0.24994659260841701"/>
      </bottom>
      <diagonal/>
    </border>
    <border>
      <left style="thin">
        <color indexed="20"/>
      </left>
      <right style="thin">
        <color indexed="20"/>
      </right>
      <top style="thin">
        <color indexed="20"/>
      </top>
      <bottom style="thin">
        <color indexed="20"/>
      </bottom>
      <diagonal/>
    </border>
    <border>
      <left style="double">
        <color indexed="20"/>
      </left>
      <right style="double">
        <color indexed="20"/>
      </right>
      <top style="double">
        <color indexed="20"/>
      </top>
      <bottom/>
      <diagonal/>
    </border>
    <border>
      <left style="double">
        <color indexed="20"/>
      </left>
      <right/>
      <top style="double">
        <color indexed="20"/>
      </top>
      <bottom style="double">
        <color indexed="20"/>
      </bottom>
      <diagonal/>
    </border>
    <border>
      <left/>
      <right/>
      <top style="double">
        <color indexed="20"/>
      </top>
      <bottom style="double">
        <color indexed="20"/>
      </bottom>
      <diagonal/>
    </border>
    <border>
      <left/>
      <right style="double">
        <color indexed="20"/>
      </right>
      <top style="double">
        <color indexed="20"/>
      </top>
      <bottom style="double">
        <color indexed="20"/>
      </bottom>
      <diagonal/>
    </border>
    <border>
      <left style="double">
        <color indexed="20"/>
      </left>
      <right style="double">
        <color indexed="20"/>
      </right>
      <top/>
      <bottom/>
      <diagonal/>
    </border>
    <border>
      <left style="double">
        <color indexed="20"/>
      </left>
      <right style="thin">
        <color indexed="20"/>
      </right>
      <top style="double">
        <color indexed="20"/>
      </top>
      <bottom/>
      <diagonal/>
    </border>
    <border>
      <left style="thin">
        <color indexed="20"/>
      </left>
      <right style="thin">
        <color indexed="20"/>
      </right>
      <top style="double">
        <color indexed="20"/>
      </top>
      <bottom/>
      <diagonal/>
    </border>
    <border>
      <left/>
      <right style="double">
        <color indexed="20"/>
      </right>
      <top/>
      <bottom/>
      <diagonal/>
    </border>
    <border>
      <left style="double">
        <color indexed="20"/>
      </left>
      <right style="thin">
        <color indexed="20"/>
      </right>
      <top/>
      <bottom style="thin">
        <color indexed="20"/>
      </bottom>
      <diagonal/>
    </border>
    <border>
      <left style="thin">
        <color indexed="20"/>
      </left>
      <right style="thin">
        <color indexed="20"/>
      </right>
      <top/>
      <bottom style="thin">
        <color indexed="20"/>
      </bottom>
      <diagonal/>
    </border>
    <border>
      <left style="thin">
        <color indexed="20"/>
      </left>
      <right style="double">
        <color indexed="20"/>
      </right>
      <top/>
      <bottom style="thin">
        <color indexed="20"/>
      </bottom>
      <diagonal/>
    </border>
    <border>
      <left style="double">
        <color indexed="20"/>
      </left>
      <right style="double">
        <color indexed="20"/>
      </right>
      <top/>
      <bottom style="double">
        <color indexed="20"/>
      </bottom>
      <diagonal/>
    </border>
    <border>
      <left style="double">
        <color indexed="20"/>
      </left>
      <right style="dashed">
        <color indexed="20"/>
      </right>
      <top style="thin">
        <color indexed="20"/>
      </top>
      <bottom style="double">
        <color indexed="20"/>
      </bottom>
      <diagonal/>
    </border>
    <border>
      <left style="dashed">
        <color indexed="20"/>
      </left>
      <right style="thin">
        <color indexed="20"/>
      </right>
      <top style="thin">
        <color indexed="20"/>
      </top>
      <bottom style="double">
        <color indexed="20"/>
      </bottom>
      <diagonal/>
    </border>
    <border>
      <left style="thin">
        <color indexed="20"/>
      </left>
      <right style="thin">
        <color indexed="20"/>
      </right>
      <top/>
      <bottom style="double">
        <color indexed="20"/>
      </bottom>
      <diagonal/>
    </border>
    <border>
      <left/>
      <right style="double">
        <color indexed="20"/>
      </right>
      <top/>
      <bottom style="double">
        <color indexed="20"/>
      </bottom>
      <diagonal/>
    </border>
    <border>
      <left style="dashed">
        <color indexed="20"/>
      </left>
      <right style="double">
        <color indexed="20"/>
      </right>
      <top style="thin">
        <color indexed="20"/>
      </top>
      <bottom style="double">
        <color indexed="20"/>
      </bottom>
      <diagonal/>
    </border>
    <border>
      <left style="thin">
        <color indexed="64"/>
      </left>
      <right/>
      <top style="thin">
        <color indexed="64"/>
      </top>
      <bottom style="thin">
        <color indexed="64"/>
      </bottom>
      <diagonal/>
    </border>
    <border>
      <left style="double">
        <color indexed="20"/>
      </left>
      <right style="double">
        <color indexed="20"/>
      </right>
      <top style="double">
        <color indexed="20"/>
      </top>
      <bottom style="dashed">
        <color indexed="20"/>
      </bottom>
      <diagonal/>
    </border>
    <border>
      <left style="double">
        <color indexed="20"/>
      </left>
      <right/>
      <top/>
      <bottom style="dashed">
        <color indexed="20"/>
      </bottom>
      <diagonal/>
    </border>
    <border>
      <left style="dashed">
        <color indexed="20"/>
      </left>
      <right style="thin">
        <color indexed="20"/>
      </right>
      <top style="double">
        <color indexed="20"/>
      </top>
      <bottom style="dashed">
        <color indexed="20"/>
      </bottom>
      <diagonal/>
    </border>
    <border>
      <left style="thin">
        <color indexed="20"/>
      </left>
      <right style="thin">
        <color indexed="20"/>
      </right>
      <top style="double">
        <color indexed="20"/>
      </top>
      <bottom style="dashed">
        <color indexed="20"/>
      </bottom>
      <diagonal/>
    </border>
    <border>
      <left/>
      <right/>
      <top/>
      <bottom style="dashed">
        <color indexed="20"/>
      </bottom>
      <diagonal/>
    </border>
    <border>
      <left style="double">
        <color indexed="20"/>
      </left>
      <right/>
      <top style="double">
        <color indexed="20"/>
      </top>
      <bottom style="dashed">
        <color indexed="20"/>
      </bottom>
      <diagonal/>
    </border>
    <border>
      <left style="double">
        <color indexed="20"/>
      </left>
      <right style="double">
        <color indexed="20"/>
      </right>
      <top style="dashed">
        <color indexed="20"/>
      </top>
      <bottom style="dashed">
        <color indexed="20"/>
      </bottom>
      <diagonal/>
    </border>
    <border>
      <left style="double">
        <color indexed="20"/>
      </left>
      <right/>
      <top style="dashed">
        <color indexed="20"/>
      </top>
      <bottom style="dashed">
        <color indexed="20"/>
      </bottom>
      <diagonal/>
    </border>
    <border>
      <left style="dashed">
        <color indexed="20"/>
      </left>
      <right style="thin">
        <color indexed="20"/>
      </right>
      <top style="dashed">
        <color indexed="20"/>
      </top>
      <bottom style="dashed">
        <color indexed="20"/>
      </bottom>
      <diagonal/>
    </border>
    <border>
      <left style="thin">
        <color indexed="20"/>
      </left>
      <right style="thin">
        <color indexed="20"/>
      </right>
      <top style="dashed">
        <color indexed="20"/>
      </top>
      <bottom style="dashed">
        <color indexed="20"/>
      </bottom>
      <diagonal/>
    </border>
    <border>
      <left style="double">
        <color indexed="20"/>
      </left>
      <right style="hair">
        <color indexed="20"/>
      </right>
      <top style="dashed">
        <color indexed="20"/>
      </top>
      <bottom style="dashed">
        <color indexed="20"/>
      </bottom>
      <diagonal/>
    </border>
    <border>
      <left/>
      <right style="double">
        <color indexed="20"/>
      </right>
      <top style="dashed">
        <color indexed="20"/>
      </top>
      <bottom style="dashed">
        <color indexed="20"/>
      </bottom>
      <diagonal/>
    </border>
    <border>
      <left style="double">
        <color indexed="20"/>
      </left>
      <right style="double">
        <color indexed="20"/>
      </right>
      <top style="dashed">
        <color indexed="20"/>
      </top>
      <bottom style="double">
        <color indexed="20"/>
      </bottom>
      <diagonal/>
    </border>
    <border>
      <left style="double">
        <color indexed="20"/>
      </left>
      <right/>
      <top style="dashed">
        <color indexed="20"/>
      </top>
      <bottom style="double">
        <color indexed="20"/>
      </bottom>
      <diagonal/>
    </border>
    <border>
      <left style="dashed">
        <color indexed="20"/>
      </left>
      <right style="thin">
        <color indexed="20"/>
      </right>
      <top style="dashed">
        <color indexed="20"/>
      </top>
      <bottom style="double">
        <color indexed="20"/>
      </bottom>
      <diagonal/>
    </border>
    <border>
      <left style="thin">
        <color indexed="20"/>
      </left>
      <right style="thin">
        <color indexed="20"/>
      </right>
      <top style="dashed">
        <color indexed="20"/>
      </top>
      <bottom style="double">
        <color indexed="20"/>
      </bottom>
      <diagonal/>
    </border>
    <border>
      <left style="double">
        <color indexed="20"/>
      </left>
      <right style="hair">
        <color indexed="20"/>
      </right>
      <top style="dashed">
        <color indexed="20"/>
      </top>
      <bottom style="double">
        <color indexed="20"/>
      </bottom>
      <diagonal/>
    </border>
    <border>
      <left/>
      <right style="double">
        <color indexed="20"/>
      </right>
      <top style="dashed">
        <color indexed="20"/>
      </top>
      <bottom style="double">
        <color indexed="20"/>
      </bottom>
      <diagonal/>
    </border>
    <border>
      <left style="double">
        <color indexed="20"/>
      </left>
      <right style="dashed">
        <color indexed="20"/>
      </right>
      <top style="double">
        <color indexed="20"/>
      </top>
      <bottom style="double">
        <color indexed="20"/>
      </bottom>
      <diagonal/>
    </border>
    <border>
      <left style="dashed">
        <color indexed="20"/>
      </left>
      <right style="thin">
        <color indexed="20"/>
      </right>
      <top style="double">
        <color indexed="20"/>
      </top>
      <bottom style="double">
        <color indexed="20"/>
      </bottom>
      <diagonal/>
    </border>
    <border>
      <left/>
      <right style="thin">
        <color indexed="20"/>
      </right>
      <top style="double">
        <color indexed="20"/>
      </top>
      <bottom style="double">
        <color indexed="20"/>
      </bottom>
      <diagonal/>
    </border>
    <border>
      <left/>
      <right/>
      <top style="thin">
        <color theme="5" tint="-0.24994659260841701"/>
      </top>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style="thin">
        <color theme="5"/>
      </right>
      <top style="medium">
        <color theme="5"/>
      </top>
      <bottom style="medium">
        <color theme="5"/>
      </bottom>
      <diagonal/>
    </border>
    <border>
      <left style="thin">
        <color theme="5"/>
      </left>
      <right style="thin">
        <color theme="5"/>
      </right>
      <top style="medium">
        <color theme="5"/>
      </top>
      <bottom style="medium">
        <color theme="5"/>
      </bottom>
      <diagonal/>
    </border>
    <border>
      <left style="thin">
        <color theme="5"/>
      </left>
      <right style="medium">
        <color theme="5"/>
      </right>
      <top style="medium">
        <color theme="5"/>
      </top>
      <bottom style="medium">
        <color theme="5"/>
      </bottom>
      <diagonal/>
    </border>
    <border>
      <left style="medium">
        <color theme="5"/>
      </left>
      <right/>
      <top/>
      <bottom style="dashed">
        <color theme="5"/>
      </bottom>
      <diagonal/>
    </border>
    <border>
      <left style="thin">
        <color theme="5"/>
      </left>
      <right style="dashed">
        <color theme="5"/>
      </right>
      <top/>
      <bottom style="dashed">
        <color theme="5"/>
      </bottom>
      <diagonal/>
    </border>
    <border>
      <left style="dashed">
        <color theme="5"/>
      </left>
      <right style="thin">
        <color theme="5"/>
      </right>
      <top/>
      <bottom style="dashed">
        <color theme="5"/>
      </bottom>
      <diagonal/>
    </border>
    <border>
      <left style="thin">
        <color theme="5"/>
      </left>
      <right style="thin">
        <color theme="5"/>
      </right>
      <top/>
      <bottom style="dashed">
        <color theme="5"/>
      </bottom>
      <diagonal/>
    </border>
    <border>
      <left style="thin">
        <color theme="5"/>
      </left>
      <right/>
      <top/>
      <bottom style="dashed">
        <color theme="5"/>
      </bottom>
      <diagonal/>
    </border>
    <border>
      <left style="thin">
        <color theme="5"/>
      </left>
      <right style="thin">
        <color theme="5"/>
      </right>
      <top/>
      <bottom style="dotted">
        <color theme="5"/>
      </bottom>
      <diagonal/>
    </border>
    <border>
      <left style="thin">
        <color theme="5"/>
      </left>
      <right style="medium">
        <color theme="5" tint="-0.24994659260841701"/>
      </right>
      <top/>
      <bottom style="dotted">
        <color theme="5"/>
      </bottom>
      <diagonal/>
    </border>
    <border>
      <left style="thin">
        <color theme="5"/>
      </left>
      <right style="thin">
        <color theme="5"/>
      </right>
      <top/>
      <bottom style="medium">
        <color theme="5"/>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theme="7" tint="-0.24994659260841701"/>
      </top>
      <bottom style="dotted">
        <color theme="7" tint="-0.24994659260841701"/>
      </bottom>
      <diagonal/>
    </border>
    <border>
      <left/>
      <right/>
      <top style="dotted">
        <color theme="7" tint="-0.24994659260841701"/>
      </top>
      <bottom style="medium">
        <color theme="7" tint="-0.24994659260841701"/>
      </bottom>
      <diagonal/>
    </border>
    <border>
      <left style="medium">
        <color theme="7" tint="-0.24994659260841701"/>
      </left>
      <right/>
      <top/>
      <bottom style="medium">
        <color theme="7"/>
      </bottom>
      <diagonal/>
    </border>
    <border>
      <left/>
      <right/>
      <top/>
      <bottom style="medium">
        <color theme="7"/>
      </bottom>
      <diagonal/>
    </border>
    <border>
      <left/>
      <right style="medium">
        <color theme="7" tint="-0.24994659260841701"/>
      </right>
      <top/>
      <bottom style="medium">
        <color theme="7"/>
      </bottom>
      <diagonal/>
    </border>
    <border>
      <left style="medium">
        <color theme="5"/>
      </left>
      <right/>
      <top/>
      <bottom/>
      <diagonal/>
    </border>
    <border>
      <left style="thin">
        <color theme="5"/>
      </left>
      <right style="dashed">
        <color theme="5"/>
      </right>
      <top/>
      <bottom/>
      <diagonal/>
    </border>
    <border>
      <left style="dashed">
        <color theme="5"/>
      </left>
      <right style="thin">
        <color theme="5"/>
      </right>
      <top/>
      <bottom/>
      <diagonal/>
    </border>
    <border>
      <left style="thin">
        <color theme="5"/>
      </left>
      <right style="thin">
        <color theme="5"/>
      </right>
      <top/>
      <bottom/>
      <diagonal/>
    </border>
    <border>
      <left style="thin">
        <color theme="5"/>
      </left>
      <right/>
      <top/>
      <bottom/>
      <diagonal/>
    </border>
    <border>
      <left style="medium">
        <color theme="5" tint="-0.499984740745262"/>
      </left>
      <right style="thin">
        <color theme="5" tint="-0.499984740745262"/>
      </right>
      <top style="medium">
        <color theme="5" tint="-0.499984740745262"/>
      </top>
      <bottom style="medium">
        <color theme="5" tint="-0.499984740745262"/>
      </bottom>
      <diagonal/>
    </border>
    <border>
      <left style="thin">
        <color theme="5" tint="-0.499984740745262"/>
      </left>
      <right style="thin">
        <color theme="5" tint="-0.499984740745262"/>
      </right>
      <top style="medium">
        <color theme="5" tint="-0.499984740745262"/>
      </top>
      <bottom style="medium">
        <color theme="5" tint="-0.499984740745262"/>
      </bottom>
      <diagonal/>
    </border>
    <border>
      <left style="thin">
        <color theme="5" tint="-0.499984740745262"/>
      </left>
      <right style="medium">
        <color theme="5" tint="-0.499984740745262"/>
      </right>
      <top style="medium">
        <color theme="5" tint="-0.499984740745262"/>
      </top>
      <bottom style="medium">
        <color theme="5" tint="-0.499984740745262"/>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right style="thin">
        <color theme="5"/>
      </right>
      <top/>
      <bottom style="dashed">
        <color theme="5"/>
      </bottom>
      <diagonal/>
    </border>
    <border>
      <left/>
      <right style="thin">
        <color theme="5"/>
      </right>
      <top/>
      <bottom/>
      <diagonal/>
    </border>
    <border>
      <left style="thin">
        <color theme="5"/>
      </left>
      <right/>
      <top style="medium">
        <color theme="5"/>
      </top>
      <bottom style="medium">
        <color theme="5"/>
      </bottom>
      <diagonal/>
    </border>
    <border>
      <left style="thin">
        <color theme="5" tint="-0.499984740745262"/>
      </left>
      <right/>
      <top style="medium">
        <color theme="5" tint="-0.499984740745262"/>
      </top>
      <bottom style="medium">
        <color theme="5" tint="-0.499984740745262"/>
      </bottom>
      <diagonal/>
    </border>
  </borders>
  <cellStyleXfs count="3">
    <xf numFmtId="0" fontId="0" fillId="0" borderId="0"/>
    <xf numFmtId="0" fontId="9" fillId="0" borderId="0" applyNumberFormat="0" applyFill="0" applyBorder="0" applyAlignment="0" applyProtection="0">
      <alignment vertical="top"/>
      <protection locked="0"/>
    </xf>
    <xf numFmtId="9" fontId="82" fillId="0" borderId="0" applyFont="0" applyFill="0" applyBorder="0" applyAlignment="0" applyProtection="0"/>
  </cellStyleXfs>
  <cellXfs count="393">
    <xf numFmtId="0" fontId="0" fillId="0" borderId="0" xfId="0"/>
    <xf numFmtId="0" fontId="2" fillId="0" borderId="0" xfId="0" applyFont="1"/>
    <xf numFmtId="0" fontId="0" fillId="0" borderId="0" xfId="0" applyFill="1"/>
    <xf numFmtId="0" fontId="2" fillId="0" borderId="2"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3" fontId="0" fillId="0" borderId="1" xfId="0" applyNumberFormat="1" applyFill="1" applyBorder="1"/>
    <xf numFmtId="0" fontId="0" fillId="0" borderId="0" xfId="0" applyAlignment="1">
      <alignment wrapText="1"/>
    </xf>
    <xf numFmtId="0" fontId="10" fillId="0" borderId="0" xfId="0" applyFont="1"/>
    <xf numFmtId="0" fontId="1" fillId="0" borderId="1" xfId="0" applyFont="1" applyFill="1" applyBorder="1"/>
    <xf numFmtId="0" fontId="0" fillId="0" borderId="1" xfId="0" applyFill="1" applyBorder="1"/>
    <xf numFmtId="165" fontId="0" fillId="0" borderId="1" xfId="0" applyNumberFormat="1" applyFill="1" applyBorder="1"/>
    <xf numFmtId="0" fontId="5" fillId="0" borderId="0" xfId="0" applyFont="1" applyFill="1" applyBorder="1" applyAlignment="1">
      <alignment horizontal="center" vertical="center" wrapText="1"/>
    </xf>
    <xf numFmtId="0" fontId="2" fillId="0" borderId="0" xfId="0" applyFont="1" applyFill="1" applyBorder="1"/>
    <xf numFmtId="0" fontId="2" fillId="0" borderId="0" xfId="0" applyFont="1" applyFill="1" applyBorder="1" applyAlignment="1">
      <alignment vertical="center"/>
    </xf>
    <xf numFmtId="0" fontId="4" fillId="0" borderId="0" xfId="0" applyFont="1" applyFill="1" applyBorder="1" applyAlignment="1">
      <alignment horizontal="left"/>
    </xf>
    <xf numFmtId="0" fontId="2" fillId="0" borderId="0" xfId="0" applyFont="1" applyFill="1" applyBorder="1" applyAlignment="1">
      <alignment wrapText="1"/>
    </xf>
    <xf numFmtId="0" fontId="21" fillId="2" borderId="5" xfId="0" applyFont="1" applyFill="1" applyBorder="1" applyAlignment="1" applyProtection="1">
      <alignment vertical="center" wrapText="1"/>
    </xf>
    <xf numFmtId="0" fontId="23" fillId="2" borderId="0" xfId="0" applyFont="1" applyFill="1" applyBorder="1" applyAlignment="1" applyProtection="1">
      <alignment horizontal="center" vertical="center"/>
    </xf>
    <xf numFmtId="0" fontId="7" fillId="2" borderId="0" xfId="0" applyFont="1" applyFill="1" applyBorder="1" applyAlignment="1" applyProtection="1">
      <alignment vertical="center" wrapText="1"/>
    </xf>
    <xf numFmtId="0" fontId="21" fillId="2" borderId="9"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1" fillId="2" borderId="5" xfId="0" applyFont="1" applyFill="1" applyBorder="1" applyAlignment="1" applyProtection="1">
      <alignment vertical="center"/>
    </xf>
    <xf numFmtId="0" fontId="20" fillId="2" borderId="0" xfId="0" applyFont="1" applyFill="1" applyBorder="1" applyAlignment="1" applyProtection="1">
      <alignment vertical="center"/>
    </xf>
    <xf numFmtId="0" fontId="26" fillId="2" borderId="6" xfId="0" applyFont="1" applyFill="1" applyBorder="1" applyAlignment="1" applyProtection="1">
      <alignment horizontal="center" vertical="center"/>
    </xf>
    <xf numFmtId="0" fontId="27" fillId="0" borderId="0" xfId="1" applyFont="1" applyFill="1" applyBorder="1" applyAlignment="1" applyProtection="1">
      <alignment horizontal="center" vertical="center"/>
      <protection locked="0"/>
    </xf>
    <xf numFmtId="0" fontId="16" fillId="0" borderId="0" xfId="0" applyFont="1" applyBorder="1" applyAlignment="1"/>
    <xf numFmtId="0" fontId="13" fillId="0" borderId="0" xfId="0" applyFont="1" applyBorder="1"/>
    <xf numFmtId="0" fontId="16" fillId="0" borderId="0" xfId="0" applyFont="1" applyBorder="1" applyAlignment="1">
      <alignment horizontal="left" vertical="center"/>
    </xf>
    <xf numFmtId="0" fontId="14" fillId="0" borderId="21" xfId="0" applyFont="1" applyBorder="1" applyAlignment="1">
      <alignment horizontal="left" vertical="center"/>
    </xf>
    <xf numFmtId="165" fontId="13" fillId="0" borderId="40" xfId="0" applyNumberFormat="1" applyFont="1" applyBorder="1" applyAlignment="1">
      <alignment horizontal="center" vertical="center"/>
    </xf>
    <xf numFmtId="165" fontId="13" fillId="0" borderId="38" xfId="0" applyNumberFormat="1" applyFont="1" applyBorder="1" applyAlignment="1">
      <alignment horizontal="center" vertical="center"/>
    </xf>
    <xf numFmtId="0" fontId="14" fillId="0" borderId="0" xfId="0" applyFont="1" applyAlignment="1"/>
    <xf numFmtId="0" fontId="17" fillId="0" borderId="28" xfId="0" applyFont="1" applyBorder="1" applyAlignment="1">
      <alignment horizontal="right" vertical="center"/>
    </xf>
    <xf numFmtId="0" fontId="16" fillId="0" borderId="48" xfId="0" applyFont="1" applyBorder="1" applyAlignment="1">
      <alignment horizontal="left" vertical="center"/>
    </xf>
    <xf numFmtId="0" fontId="14" fillId="2" borderId="50" xfId="0" applyFont="1" applyFill="1" applyBorder="1" applyAlignment="1">
      <alignment horizontal="left" vertical="center" wrapText="1"/>
    </xf>
    <xf numFmtId="0" fontId="16" fillId="0" borderId="30" xfId="0" applyFont="1" applyBorder="1" applyAlignment="1">
      <alignment horizontal="left" vertical="center"/>
    </xf>
    <xf numFmtId="0" fontId="14" fillId="2" borderId="22" xfId="0" applyFont="1" applyFill="1" applyBorder="1" applyAlignment="1">
      <alignment horizontal="left" vertical="center" wrapText="1"/>
    </xf>
    <xf numFmtId="0" fontId="32" fillId="0" borderId="47" xfId="0" applyFont="1" applyFill="1" applyBorder="1" applyAlignment="1">
      <alignment vertical="center" wrapText="1"/>
    </xf>
    <xf numFmtId="0" fontId="21" fillId="2" borderId="32" xfId="0" applyFont="1" applyFill="1" applyBorder="1" applyAlignment="1" applyProtection="1">
      <alignment vertical="center"/>
    </xf>
    <xf numFmtId="0" fontId="20" fillId="2" borderId="33" xfId="0" applyFont="1" applyFill="1" applyBorder="1" applyAlignment="1" applyProtection="1">
      <alignment vertical="center"/>
    </xf>
    <xf numFmtId="0" fontId="26" fillId="2" borderId="34" xfId="0" applyFont="1" applyFill="1" applyBorder="1" applyAlignment="1" applyProtection="1">
      <alignment horizontal="center" vertical="center"/>
    </xf>
    <xf numFmtId="0" fontId="2" fillId="2" borderId="6" xfId="0" applyFont="1" applyFill="1" applyBorder="1" applyProtection="1"/>
    <xf numFmtId="0" fontId="32" fillId="0" borderId="54" xfId="0" applyFont="1" applyFill="1" applyBorder="1" applyAlignment="1">
      <alignment horizontal="left" vertical="center" wrapText="1"/>
    </xf>
    <xf numFmtId="0" fontId="32" fillId="0" borderId="57" xfId="0" applyFont="1" applyFill="1" applyBorder="1" applyAlignment="1">
      <alignment horizontal="left" vertical="center" wrapText="1"/>
    </xf>
    <xf numFmtId="0" fontId="32" fillId="0" borderId="60" xfId="0" applyFont="1" applyFill="1" applyBorder="1" applyAlignment="1">
      <alignment horizontal="left" vertical="center" wrapText="1"/>
    </xf>
    <xf numFmtId="0" fontId="32" fillId="0" borderId="63" xfId="0" applyFont="1" applyFill="1" applyBorder="1" applyAlignment="1">
      <alignment horizontal="left" vertical="center" wrapText="1"/>
    </xf>
    <xf numFmtId="0" fontId="34" fillId="0" borderId="64" xfId="0" applyFont="1" applyFill="1" applyBorder="1" applyAlignment="1" applyProtection="1">
      <alignment horizontal="left" vertical="center" wrapText="1"/>
      <protection locked="0"/>
    </xf>
    <xf numFmtId="0" fontId="35" fillId="0" borderId="58" xfId="0" applyFont="1" applyFill="1" applyBorder="1" applyAlignment="1" applyProtection="1">
      <alignment horizontal="left" vertical="center" wrapText="1"/>
      <protection locked="0"/>
    </xf>
    <xf numFmtId="0" fontId="37" fillId="5" borderId="65" xfId="0" applyFont="1" applyFill="1" applyBorder="1" applyAlignment="1" applyProtection="1">
      <alignment horizontal="left" vertical="center" wrapText="1"/>
    </xf>
    <xf numFmtId="0" fontId="37" fillId="5" borderId="59" xfId="0" applyFont="1" applyFill="1" applyBorder="1" applyAlignment="1" applyProtection="1">
      <alignment horizontal="left" vertical="center" wrapText="1"/>
    </xf>
    <xf numFmtId="0" fontId="37" fillId="5" borderId="62" xfId="0" applyFont="1" applyFill="1" applyBorder="1" applyAlignment="1" applyProtection="1">
      <alignment horizontal="left" vertical="center" wrapText="1"/>
    </xf>
    <xf numFmtId="168" fontId="35" fillId="0" borderId="61" xfId="0" applyNumberFormat="1" applyFont="1" applyFill="1" applyBorder="1" applyAlignment="1" applyProtection="1">
      <alignment horizontal="center" vertical="center" wrapText="1"/>
      <protection locked="0"/>
    </xf>
    <xf numFmtId="0" fontId="14" fillId="0" borderId="55" xfId="0" applyFont="1" applyFill="1" applyBorder="1" applyAlignment="1" applyProtection="1">
      <alignment horizontal="left" vertical="center" wrapText="1"/>
      <protection locked="0"/>
    </xf>
    <xf numFmtId="0" fontId="37" fillId="5" borderId="56" xfId="0" applyFont="1" applyFill="1" applyBorder="1" applyAlignment="1" applyProtection="1">
      <alignment horizontal="left" vertical="center" wrapText="1"/>
    </xf>
    <xf numFmtId="0" fontId="14" fillId="0" borderId="58" xfId="0" applyFont="1" applyFill="1" applyBorder="1" applyAlignment="1" applyProtection="1">
      <alignment horizontal="left" vertical="center" wrapText="1"/>
      <protection locked="0"/>
    </xf>
    <xf numFmtId="0" fontId="14" fillId="0" borderId="61" xfId="0" applyFont="1" applyFill="1" applyBorder="1" applyAlignment="1" applyProtection="1">
      <alignment horizontal="left" vertical="center" wrapText="1"/>
      <protection locked="0"/>
    </xf>
    <xf numFmtId="167" fontId="14" fillId="0" borderId="58" xfId="0" applyNumberFormat="1" applyFont="1" applyFill="1" applyBorder="1" applyAlignment="1" applyProtection="1">
      <alignment horizontal="left" vertical="center" wrapText="1"/>
      <protection locked="0"/>
    </xf>
    <xf numFmtId="0" fontId="9" fillId="0" borderId="61" xfId="1" applyFill="1" applyBorder="1" applyAlignment="1" applyProtection="1">
      <alignment horizontal="left" vertical="center" wrapText="1"/>
      <protection locked="0"/>
    </xf>
    <xf numFmtId="0" fontId="25" fillId="5" borderId="66" xfId="1" applyNumberFormat="1" applyFont="1" applyFill="1" applyBorder="1" applyAlignment="1" applyProtection="1">
      <alignment horizontal="left" vertical="center" wrapText="1"/>
    </xf>
    <xf numFmtId="0" fontId="32" fillId="0" borderId="54" xfId="0" applyFont="1" applyFill="1" applyBorder="1" applyAlignment="1">
      <alignment vertical="center" wrapText="1"/>
    </xf>
    <xf numFmtId="0" fontId="33" fillId="0" borderId="57" xfId="0" applyFont="1" applyFill="1" applyBorder="1" applyAlignment="1">
      <alignment horizontal="right" vertical="center" wrapText="1"/>
    </xf>
    <xf numFmtId="0" fontId="32" fillId="0" borderId="57" xfId="0" applyFont="1" applyFill="1" applyBorder="1" applyAlignment="1">
      <alignment vertical="center" wrapText="1"/>
    </xf>
    <xf numFmtId="0" fontId="32" fillId="0" borderId="60" xfId="0" applyFont="1" applyFill="1" applyBorder="1" applyAlignment="1">
      <alignment vertical="center" wrapText="1"/>
    </xf>
    <xf numFmtId="0" fontId="14" fillId="0" borderId="61" xfId="0" applyFont="1" applyFill="1" applyBorder="1" applyAlignment="1" applyProtection="1">
      <alignment horizontal="center" vertical="center" wrapText="1"/>
      <protection locked="0"/>
    </xf>
    <xf numFmtId="0" fontId="32" fillId="0" borderId="54" xfId="0" applyFont="1" applyFill="1" applyBorder="1" applyAlignment="1" applyProtection="1">
      <alignment vertical="center" wrapText="1"/>
    </xf>
    <xf numFmtId="0" fontId="24" fillId="5" borderId="69" xfId="0" applyNumberFormat="1" applyFont="1" applyFill="1" applyBorder="1" applyAlignment="1" applyProtection="1">
      <alignment vertical="center" wrapText="1"/>
    </xf>
    <xf numFmtId="0" fontId="33" fillId="0" borderId="60" xfId="0" applyFont="1" applyFill="1" applyBorder="1" applyAlignment="1">
      <alignment horizontal="right" vertical="center" wrapText="1"/>
    </xf>
    <xf numFmtId="0" fontId="18" fillId="5" borderId="56" xfId="0" applyFont="1" applyFill="1" applyBorder="1" applyAlignment="1" applyProtection="1">
      <alignment horizontal="left" vertical="center" wrapText="1"/>
    </xf>
    <xf numFmtId="0" fontId="33" fillId="0" borderId="60" xfId="0" applyFont="1" applyFill="1" applyBorder="1" applyAlignment="1">
      <alignment horizontal="right" vertical="center"/>
    </xf>
    <xf numFmtId="0" fontId="31" fillId="0" borderId="61" xfId="0" applyFont="1" applyFill="1" applyBorder="1" applyAlignment="1" applyProtection="1">
      <alignment horizontal="right" vertical="center"/>
      <protection locked="0"/>
    </xf>
    <xf numFmtId="0" fontId="18" fillId="5" borderId="62" xfId="0" applyFont="1" applyFill="1" applyBorder="1" applyAlignment="1" applyProtection="1">
      <alignment horizontal="left" vertical="center" wrapText="1"/>
    </xf>
    <xf numFmtId="165" fontId="14" fillId="0" borderId="55" xfId="0" applyNumberFormat="1" applyFont="1" applyFill="1" applyBorder="1" applyAlignment="1" applyProtection="1">
      <alignment horizontal="center" vertical="center" wrapText="1"/>
      <protection locked="0"/>
    </xf>
    <xf numFmtId="165" fontId="14" fillId="0" borderId="58" xfId="0" applyNumberFormat="1" applyFont="1" applyFill="1" applyBorder="1" applyAlignment="1" applyProtection="1">
      <alignment horizontal="center" vertical="center" wrapText="1"/>
      <protection locked="0"/>
    </xf>
    <xf numFmtId="165" fontId="31" fillId="0" borderId="58" xfId="0" applyNumberFormat="1" applyFont="1" applyFill="1" applyBorder="1" applyAlignment="1" applyProtection="1">
      <alignment horizontal="center" vertical="center" wrapText="1"/>
      <protection locked="0"/>
    </xf>
    <xf numFmtId="165" fontId="31" fillId="0" borderId="61" xfId="0" applyNumberFormat="1" applyFont="1" applyFill="1" applyBorder="1" applyAlignment="1" applyProtection="1">
      <alignment horizontal="center" vertical="center" wrapText="1"/>
      <protection locked="0"/>
    </xf>
    <xf numFmtId="0" fontId="37" fillId="5" borderId="66" xfId="0" applyFont="1" applyFill="1" applyBorder="1" applyAlignment="1" applyProtection="1">
      <alignment horizontal="left" vertical="center" wrapText="1"/>
    </xf>
    <xf numFmtId="0" fontId="32" fillId="0" borderId="54" xfId="0" applyNumberFormat="1" applyFont="1" applyFill="1" applyBorder="1" applyAlignment="1">
      <alignment horizontal="left" vertical="center" wrapText="1"/>
    </xf>
    <xf numFmtId="0" fontId="14" fillId="0" borderId="67" xfId="0" applyNumberFormat="1" applyFont="1" applyFill="1" applyBorder="1" applyAlignment="1" applyProtection="1">
      <alignment horizontal="center" vertical="center" wrapText="1"/>
      <protection locked="0"/>
    </xf>
    <xf numFmtId="0" fontId="14" fillId="0" borderId="68" xfId="0" applyNumberFormat="1" applyFont="1" applyFill="1" applyBorder="1" applyAlignment="1" applyProtection="1">
      <alignment horizontal="center" vertical="center" wrapText="1"/>
      <protection locked="0"/>
    </xf>
    <xf numFmtId="0" fontId="32" fillId="0" borderId="54" xfId="0" applyNumberFormat="1" applyFont="1" applyFill="1" applyBorder="1" applyAlignment="1">
      <alignment vertical="center" wrapText="1"/>
    </xf>
    <xf numFmtId="0" fontId="19" fillId="5" borderId="56" xfId="0" applyFont="1" applyFill="1" applyBorder="1" applyAlignment="1" applyProtection="1">
      <alignment horizontal="left" vertical="center" wrapText="1"/>
    </xf>
    <xf numFmtId="0" fontId="33" fillId="0" borderId="60" xfId="0" applyNumberFormat="1" applyFont="1" applyFill="1" applyBorder="1" applyAlignment="1">
      <alignment horizontal="right" vertical="center" wrapText="1"/>
    </xf>
    <xf numFmtId="0" fontId="38" fillId="5" borderId="62" xfId="0" applyFont="1" applyFill="1" applyBorder="1" applyAlignment="1" applyProtection="1">
      <alignment horizontal="left" vertical="center" wrapText="1"/>
    </xf>
    <xf numFmtId="0" fontId="32" fillId="0" borderId="70" xfId="0" applyNumberFormat="1" applyFont="1" applyFill="1" applyBorder="1" applyAlignment="1">
      <alignment vertical="center" wrapText="1"/>
    </xf>
    <xf numFmtId="0" fontId="18" fillId="5" borderId="72" xfId="0" applyFont="1" applyFill="1" applyBorder="1" applyAlignment="1" applyProtection="1">
      <alignment horizontal="left" vertical="center" wrapText="1"/>
    </xf>
    <xf numFmtId="0" fontId="14" fillId="0" borderId="61" xfId="0" applyNumberFormat="1" applyFont="1" applyFill="1" applyBorder="1" applyAlignment="1" applyProtection="1">
      <alignment horizontal="center" vertical="center" wrapText="1"/>
      <protection locked="0"/>
    </xf>
    <xf numFmtId="0" fontId="32" fillId="0" borderId="54" xfId="0" applyNumberFormat="1" applyFont="1" applyFill="1" applyBorder="1" applyAlignment="1" applyProtection="1">
      <alignment horizontal="left" vertical="center" wrapText="1"/>
    </xf>
    <xf numFmtId="0" fontId="14" fillId="0" borderId="55" xfId="0" applyFont="1" applyFill="1" applyBorder="1" applyAlignment="1" applyProtection="1">
      <alignment horizontal="center" vertical="center" wrapText="1"/>
      <protection locked="0"/>
    </xf>
    <xf numFmtId="165" fontId="14" fillId="0" borderId="71" xfId="0" applyNumberFormat="1" applyFont="1" applyFill="1" applyBorder="1" applyAlignment="1" applyProtection="1">
      <alignment horizontal="center" vertical="center" wrapText="1"/>
      <protection locked="0"/>
    </xf>
    <xf numFmtId="0" fontId="37" fillId="5" borderId="74" xfId="0" applyFont="1" applyFill="1" applyBorder="1" applyAlignment="1" applyProtection="1">
      <alignment horizontal="left" vertical="center" wrapText="1"/>
    </xf>
    <xf numFmtId="0" fontId="37" fillId="5" borderId="58" xfId="0" applyFont="1" applyFill="1" applyBorder="1" applyAlignment="1" applyProtection="1">
      <alignment horizontal="left" vertical="center" wrapText="1"/>
    </xf>
    <xf numFmtId="0" fontId="43" fillId="0" borderId="0" xfId="0" applyFont="1" applyAlignment="1">
      <alignment horizontal="left" vertical="center" readingOrder="1"/>
    </xf>
    <xf numFmtId="170" fontId="14" fillId="0" borderId="58" xfId="0" applyNumberFormat="1" applyFont="1" applyFill="1" applyBorder="1" applyAlignment="1" applyProtection="1">
      <alignment horizontal="left" vertical="center" wrapText="1"/>
      <protection locked="0"/>
    </xf>
    <xf numFmtId="0" fontId="30" fillId="0" borderId="75" xfId="0"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wrapText="1"/>
    </xf>
    <xf numFmtId="0" fontId="4" fillId="6" borderId="76" xfId="0" applyFont="1" applyFill="1" applyBorder="1" applyAlignment="1" applyProtection="1">
      <alignment vertical="center"/>
    </xf>
    <xf numFmtId="0" fontId="21" fillId="6" borderId="55" xfId="0" applyFont="1" applyFill="1" applyBorder="1" applyAlignment="1" applyProtection="1">
      <alignment vertical="center"/>
      <protection locked="0"/>
    </xf>
    <xf numFmtId="0" fontId="37" fillId="5" borderId="77" xfId="0" applyFont="1" applyFill="1" applyBorder="1" applyAlignment="1" applyProtection="1">
      <alignment horizontal="left" vertical="center" wrapText="1"/>
    </xf>
    <xf numFmtId="0" fontId="48" fillId="0" borderId="55" xfId="0" applyFont="1" applyFill="1" applyBorder="1" applyAlignment="1" applyProtection="1">
      <alignment horizontal="center" vertical="center" wrapText="1"/>
    </xf>
    <xf numFmtId="0" fontId="10" fillId="0" borderId="0" xfId="0" applyFont="1" applyFill="1" applyBorder="1"/>
    <xf numFmtId="0" fontId="10" fillId="0" borderId="0" xfId="0" applyFont="1" applyFill="1" applyBorder="1" applyAlignment="1">
      <alignment wrapText="1"/>
    </xf>
    <xf numFmtId="0" fontId="10" fillId="0" borderId="0" xfId="0" applyFont="1" applyFill="1" applyBorder="1" applyAlignment="1">
      <alignment vertical="center"/>
    </xf>
    <xf numFmtId="0" fontId="1" fillId="0" borderId="0" xfId="0" applyFont="1" applyAlignment="1">
      <alignment wrapText="1"/>
    </xf>
    <xf numFmtId="0" fontId="0" fillId="0" borderId="0" xfId="0" applyAlignment="1"/>
    <xf numFmtId="0" fontId="0" fillId="0" borderId="52" xfId="0" applyBorder="1" applyAlignment="1">
      <alignment horizontal="left" vertical="center" wrapText="1"/>
    </xf>
    <xf numFmtId="0" fontId="4" fillId="2" borderId="32" xfId="0" applyFont="1" applyFill="1" applyBorder="1" applyAlignment="1" applyProtection="1">
      <alignment horizontal="left" vertical="center" wrapText="1"/>
    </xf>
    <xf numFmtId="0" fontId="4" fillId="2" borderId="41" xfId="0" applyFont="1" applyFill="1" applyBorder="1" applyAlignment="1" applyProtection="1">
      <alignment horizontal="left" vertical="center" wrapText="1"/>
    </xf>
    <xf numFmtId="0" fontId="30" fillId="0" borderId="78" xfId="0" applyFont="1" applyFill="1" applyBorder="1" applyAlignment="1" applyProtection="1">
      <alignment horizontal="center" vertical="center"/>
      <protection locked="0"/>
    </xf>
    <xf numFmtId="0" fontId="21" fillId="6" borderId="58" xfId="0" applyFont="1" applyFill="1" applyBorder="1" applyAlignment="1" applyProtection="1">
      <alignment vertical="center" wrapText="1"/>
    </xf>
    <xf numFmtId="0" fontId="21" fillId="6" borderId="58" xfId="0" applyFont="1" applyFill="1" applyBorder="1" applyAlignment="1" applyProtection="1">
      <alignment vertical="center"/>
    </xf>
    <xf numFmtId="169" fontId="48" fillId="6" borderId="55" xfId="0" applyNumberFormat="1" applyFont="1" applyFill="1" applyBorder="1" applyAlignment="1" applyProtection="1">
      <alignment horizontal="center" vertical="center" wrapText="1"/>
    </xf>
    <xf numFmtId="169" fontId="37" fillId="5" borderId="73" xfId="0" applyNumberFormat="1" applyFont="1" applyFill="1" applyBorder="1" applyAlignment="1" applyProtection="1">
      <alignment horizontal="left" vertical="center" wrapText="1"/>
    </xf>
    <xf numFmtId="14" fontId="37" fillId="5" borderId="58" xfId="0" applyNumberFormat="1" applyFont="1" applyFill="1" applyBorder="1" applyAlignment="1" applyProtection="1">
      <alignment horizontal="left" vertical="center" wrapText="1"/>
    </xf>
    <xf numFmtId="0" fontId="49" fillId="0" borderId="0" xfId="0" applyNumberFormat="1" applyFont="1" applyFill="1" applyBorder="1" applyAlignment="1" applyProtection="1">
      <alignment horizontal="center" vertical="center"/>
    </xf>
    <xf numFmtId="0" fontId="0" fillId="0" borderId="0" xfId="0" applyAlignment="1"/>
    <xf numFmtId="0" fontId="32" fillId="0" borderId="54" xfId="0" applyFont="1" applyFill="1" applyBorder="1" applyAlignment="1" applyProtection="1">
      <alignment horizontal="left" vertical="center" wrapText="1"/>
    </xf>
    <xf numFmtId="0" fontId="51" fillId="0" borderId="55" xfId="0" applyFont="1" applyFill="1" applyBorder="1" applyAlignment="1" applyProtection="1">
      <alignment horizontal="left" vertical="center" wrapText="1"/>
      <protection locked="0"/>
    </xf>
    <xf numFmtId="0" fontId="37" fillId="5" borderId="73" xfId="0" applyFont="1" applyFill="1" applyBorder="1" applyAlignment="1" applyProtection="1">
      <alignment horizontal="left" vertical="center" wrapText="1"/>
    </xf>
    <xf numFmtId="0" fontId="32" fillId="0" borderId="57" xfId="0" applyFont="1" applyFill="1" applyBorder="1" applyAlignment="1" applyProtection="1">
      <alignment horizontal="left" vertical="center" wrapText="1"/>
    </xf>
    <xf numFmtId="0" fontId="51" fillId="0" borderId="58" xfId="0" applyFont="1" applyFill="1" applyBorder="1" applyAlignment="1" applyProtection="1">
      <alignment horizontal="left" vertical="center" wrapText="1"/>
      <protection locked="0"/>
    </xf>
    <xf numFmtId="0" fontId="37" fillId="5" borderId="69" xfId="0" applyFont="1" applyFill="1" applyBorder="1" applyAlignment="1" applyProtection="1">
      <alignment horizontal="left" vertical="center" wrapText="1"/>
    </xf>
    <xf numFmtId="165" fontId="51" fillId="0" borderId="58" xfId="0" applyNumberFormat="1" applyFont="1" applyFill="1" applyBorder="1" applyAlignment="1" applyProtection="1">
      <alignment horizontal="center" vertical="center" wrapText="1"/>
      <protection locked="0"/>
    </xf>
    <xf numFmtId="0" fontId="32" fillId="0" borderId="60" xfId="0" applyFont="1" applyFill="1" applyBorder="1" applyAlignment="1" applyProtection="1">
      <alignment horizontal="left" vertical="center" wrapText="1"/>
    </xf>
    <xf numFmtId="0" fontId="51" fillId="0" borderId="61" xfId="0" applyFont="1" applyFill="1" applyBorder="1" applyAlignment="1" applyProtection="1">
      <alignment horizontal="left" vertical="center" wrapText="1"/>
      <protection locked="0"/>
    </xf>
    <xf numFmtId="0" fontId="16" fillId="0" borderId="55" xfId="0" applyFont="1" applyFill="1" applyBorder="1" applyAlignment="1" applyProtection="1">
      <alignment horizontal="center" vertical="center" wrapText="1"/>
      <protection locked="0"/>
    </xf>
    <xf numFmtId="0" fontId="32" fillId="0" borderId="57" xfId="0" applyFont="1" applyFill="1" applyBorder="1" applyAlignment="1" applyProtection="1">
      <alignment vertical="center" wrapText="1"/>
    </xf>
    <xf numFmtId="0" fontId="16" fillId="0" borderId="58" xfId="0" applyFont="1" applyFill="1" applyBorder="1" applyAlignment="1" applyProtection="1">
      <alignment vertical="center" wrapText="1"/>
      <protection locked="0"/>
    </xf>
    <xf numFmtId="0" fontId="32" fillId="0" borderId="60" xfId="0" applyFont="1" applyFill="1" applyBorder="1" applyAlignment="1" applyProtection="1">
      <alignment vertical="center" wrapText="1"/>
    </xf>
    <xf numFmtId="0" fontId="16" fillId="0" borderId="61" xfId="0" applyFont="1" applyFill="1" applyBorder="1" applyAlignment="1" applyProtection="1">
      <alignment horizontal="center" vertical="center" wrapText="1"/>
      <protection locked="0"/>
    </xf>
    <xf numFmtId="0" fontId="4" fillId="0" borderId="63" xfId="0" applyFont="1" applyFill="1" applyBorder="1" applyAlignment="1" applyProtection="1">
      <alignment horizontal="left" vertical="center" wrapText="1"/>
    </xf>
    <xf numFmtId="0" fontId="32" fillId="0" borderId="64" xfId="0" applyFont="1" applyFill="1" applyBorder="1" applyAlignment="1" applyProtection="1">
      <alignment horizontal="center" vertical="center" wrapText="1"/>
      <protection locked="0"/>
    </xf>
    <xf numFmtId="0" fontId="37" fillId="5" borderId="79" xfId="0" applyFont="1" applyFill="1" applyBorder="1" applyAlignment="1" applyProtection="1">
      <alignment horizontal="left" vertical="center" wrapText="1"/>
    </xf>
    <xf numFmtId="0" fontId="21" fillId="2" borderId="11" xfId="0" applyFont="1" applyFill="1" applyBorder="1" applyAlignment="1" applyProtection="1">
      <alignment horizontal="center" vertical="center" wrapText="1"/>
    </xf>
    <xf numFmtId="168" fontId="51" fillId="0" borderId="83" xfId="0" applyNumberFormat="1" applyFont="1" applyBorder="1" applyAlignment="1" applyProtection="1">
      <alignment horizontal="center" vertical="center"/>
      <protection locked="0"/>
    </xf>
    <xf numFmtId="168" fontId="51" fillId="0" borderId="85" xfId="0" applyNumberFormat="1" applyFont="1" applyBorder="1" applyAlignment="1" applyProtection="1">
      <alignment horizontal="center" vertical="center"/>
      <protection locked="0"/>
    </xf>
    <xf numFmtId="0" fontId="57" fillId="0" borderId="88" xfId="0" applyNumberFormat="1" applyFont="1" applyFill="1" applyBorder="1" applyAlignment="1">
      <alignment horizontal="center" vertical="center" wrapText="1"/>
    </xf>
    <xf numFmtId="0" fontId="59" fillId="0" borderId="89" xfId="0" applyFont="1" applyBorder="1" applyAlignment="1">
      <alignment horizontal="center" vertical="center" wrapText="1"/>
    </xf>
    <xf numFmtId="0" fontId="63" fillId="0" borderId="101" xfId="0" applyFont="1" applyBorder="1" applyAlignment="1">
      <alignment horizontal="center" vertical="center" wrapText="1"/>
    </xf>
    <xf numFmtId="0" fontId="63" fillId="0" borderId="102" xfId="0" applyFont="1" applyBorder="1" applyAlignment="1">
      <alignment horizontal="center" vertical="center" wrapText="1"/>
    </xf>
    <xf numFmtId="0" fontId="63" fillId="0" borderId="105" xfId="0" applyFont="1" applyBorder="1" applyAlignment="1">
      <alignment horizontal="center" vertical="center" wrapText="1"/>
    </xf>
    <xf numFmtId="0" fontId="64" fillId="0" borderId="0" xfId="0" applyFont="1" applyBorder="1" applyAlignment="1">
      <alignment horizontal="center" vertical="center" wrapText="1"/>
    </xf>
    <xf numFmtId="0" fontId="65" fillId="0" borderId="0" xfId="0" applyFont="1"/>
    <xf numFmtId="0" fontId="2" fillId="0" borderId="106" xfId="0" applyFont="1" applyBorder="1" applyAlignment="1">
      <alignment horizontal="center"/>
    </xf>
    <xf numFmtId="0" fontId="66" fillId="0" borderId="89" xfId="0" applyFont="1" applyBorder="1" applyAlignment="1">
      <alignment horizontal="center"/>
    </xf>
    <xf numFmtId="0" fontId="67" fillId="0" borderId="107" xfId="0" applyNumberFormat="1" applyFont="1" applyBorder="1" applyProtection="1">
      <protection locked="0"/>
    </xf>
    <xf numFmtId="3" fontId="16" fillId="0" borderId="108" xfId="0" applyNumberFormat="1" applyFont="1" applyBorder="1" applyAlignment="1" applyProtection="1">
      <alignment horizontal="center"/>
      <protection locked="0"/>
    </xf>
    <xf numFmtId="3" fontId="16" fillId="0" borderId="109" xfId="0" applyNumberFormat="1" applyFont="1" applyBorder="1" applyAlignment="1" applyProtection="1">
      <alignment horizontal="center"/>
      <protection locked="0"/>
    </xf>
    <xf numFmtId="3" fontId="16" fillId="0" borderId="110" xfId="0" applyNumberFormat="1" applyFont="1" applyBorder="1" applyAlignment="1" applyProtection="1">
      <alignment horizontal="center"/>
      <protection locked="0"/>
    </xf>
    <xf numFmtId="3" fontId="16" fillId="0" borderId="111" xfId="0" applyNumberFormat="1" applyFont="1" applyBorder="1" applyAlignment="1" applyProtection="1">
      <alignment horizontal="center"/>
    </xf>
    <xf numFmtId="4" fontId="16" fillId="0" borderId="93" xfId="0" applyNumberFormat="1" applyFont="1" applyBorder="1" applyAlignment="1" applyProtection="1">
      <alignment horizontal="center"/>
      <protection locked="0"/>
    </xf>
    <xf numFmtId="165" fontId="16" fillId="0" borderId="93" xfId="0" applyNumberFormat="1" applyFont="1" applyBorder="1" applyProtection="1">
      <protection locked="0"/>
    </xf>
    <xf numFmtId="3" fontId="16" fillId="0" borderId="112" xfId="0" applyNumberFormat="1" applyFont="1" applyBorder="1" applyAlignment="1" applyProtection="1">
      <alignment horizontal="center"/>
      <protection locked="0"/>
    </xf>
    <xf numFmtId="4" fontId="16" fillId="0" borderId="109" xfId="0" applyNumberFormat="1" applyFont="1" applyBorder="1" applyAlignment="1" applyProtection="1">
      <alignment horizontal="center"/>
      <protection locked="0"/>
    </xf>
    <xf numFmtId="3" fontId="2" fillId="0" borderId="0" xfId="0" applyNumberFormat="1" applyFont="1" applyBorder="1" applyProtection="1">
      <protection locked="0"/>
    </xf>
    <xf numFmtId="0" fontId="66" fillId="0" borderId="113" xfId="0" applyFont="1" applyBorder="1" applyAlignment="1">
      <alignment horizontal="center"/>
    </xf>
    <xf numFmtId="3" fontId="16" fillId="0" borderId="113" xfId="0" applyNumberFormat="1" applyFont="1" applyBorder="1" applyProtection="1">
      <protection locked="0"/>
    </xf>
    <xf numFmtId="3" fontId="16" fillId="0" borderId="114" xfId="0" applyNumberFormat="1" applyFont="1" applyBorder="1" applyAlignment="1" applyProtection="1">
      <alignment horizontal="center"/>
      <protection locked="0"/>
    </xf>
    <xf numFmtId="3" fontId="16" fillId="0" borderId="115" xfId="0" applyNumberFormat="1" applyFont="1" applyBorder="1" applyAlignment="1" applyProtection="1">
      <alignment horizontal="center"/>
      <protection locked="0"/>
    </xf>
    <xf numFmtId="3" fontId="16" fillId="0" borderId="116" xfId="0" applyNumberFormat="1" applyFont="1" applyBorder="1" applyAlignment="1" applyProtection="1">
      <alignment horizontal="center"/>
      <protection locked="0"/>
    </xf>
    <xf numFmtId="4" fontId="16" fillId="0" borderId="113" xfId="0" applyNumberFormat="1" applyFont="1" applyBorder="1" applyAlignment="1" applyProtection="1">
      <alignment horizontal="center"/>
      <protection locked="0"/>
    </xf>
    <xf numFmtId="165" fontId="16" fillId="0" borderId="113" xfId="0" applyNumberFormat="1" applyFont="1" applyBorder="1" applyProtection="1">
      <protection locked="0"/>
    </xf>
    <xf numFmtId="4" fontId="16" fillId="0" borderId="115" xfId="0" applyNumberFormat="1" applyFont="1" applyBorder="1" applyAlignment="1" applyProtection="1">
      <alignment horizontal="center"/>
      <protection locked="0"/>
    </xf>
    <xf numFmtId="4" fontId="16" fillId="0" borderId="113" xfId="0" applyNumberFormat="1" applyFont="1" applyBorder="1" applyAlignment="1" applyProtection="1">
      <alignment horizontal="center"/>
    </xf>
    <xf numFmtId="0" fontId="39" fillId="0" borderId="0" xfId="0" applyFont="1"/>
    <xf numFmtId="3" fontId="16" fillId="0" borderId="117" xfId="0" applyNumberFormat="1" applyFont="1" applyBorder="1" applyAlignment="1" applyProtection="1">
      <alignment horizontal="center"/>
      <protection locked="0"/>
    </xf>
    <xf numFmtId="4" fontId="16" fillId="0" borderId="118" xfId="0" applyNumberFormat="1" applyFont="1" applyBorder="1" applyAlignment="1" applyProtection="1">
      <alignment horizontal="center"/>
      <protection locked="0"/>
    </xf>
    <xf numFmtId="3" fontId="16" fillId="0" borderId="120" xfId="0" applyNumberFormat="1" applyFont="1" applyBorder="1" applyAlignment="1" applyProtection="1">
      <alignment horizontal="center"/>
      <protection locked="0"/>
    </xf>
    <xf numFmtId="3" fontId="16" fillId="0" borderId="121" xfId="0" applyNumberFormat="1" applyFont="1" applyBorder="1" applyAlignment="1" applyProtection="1">
      <alignment horizontal="center"/>
      <protection locked="0"/>
    </xf>
    <xf numFmtId="3" fontId="16" fillId="0" borderId="122" xfId="0" applyNumberFormat="1" applyFont="1" applyBorder="1" applyAlignment="1" applyProtection="1">
      <alignment horizontal="center"/>
      <protection locked="0"/>
    </xf>
    <xf numFmtId="4" fontId="16" fillId="0" borderId="100" xfId="0" applyNumberFormat="1" applyFont="1" applyBorder="1" applyAlignment="1" applyProtection="1">
      <alignment horizontal="center"/>
      <protection locked="0"/>
    </xf>
    <xf numFmtId="165" fontId="16" fillId="0" borderId="100" xfId="0" applyNumberFormat="1" applyFont="1" applyBorder="1" applyProtection="1">
      <protection locked="0"/>
    </xf>
    <xf numFmtId="3" fontId="16" fillId="0" borderId="123" xfId="0" applyNumberFormat="1" applyFont="1" applyBorder="1" applyAlignment="1" applyProtection="1">
      <alignment horizontal="center"/>
      <protection locked="0"/>
    </xf>
    <xf numFmtId="4" fontId="16" fillId="0" borderId="124" xfId="0" applyNumberFormat="1" applyFont="1" applyBorder="1" applyAlignment="1" applyProtection="1">
      <alignment horizontal="center"/>
      <protection locked="0"/>
    </xf>
    <xf numFmtId="4" fontId="16" fillId="0" borderId="119" xfId="0" applyNumberFormat="1" applyFont="1" applyBorder="1" applyAlignment="1" applyProtection="1">
      <alignment horizontal="center"/>
    </xf>
    <xf numFmtId="3" fontId="59" fillId="0" borderId="125" xfId="0" applyNumberFormat="1" applyFont="1" applyBorder="1" applyAlignment="1">
      <alignment vertical="center"/>
    </xf>
    <xf numFmtId="3" fontId="59" fillId="0" borderId="126" xfId="0" applyNumberFormat="1" applyFont="1" applyBorder="1" applyAlignment="1">
      <alignment vertical="center"/>
    </xf>
    <xf numFmtId="3" fontId="59" fillId="0" borderId="127" xfId="0" applyNumberFormat="1" applyFont="1" applyBorder="1" applyAlignment="1">
      <alignment vertical="center"/>
    </xf>
    <xf numFmtId="3" fontId="68" fillId="0" borderId="0" xfId="0" applyNumberFormat="1" applyFont="1" applyBorder="1"/>
    <xf numFmtId="0" fontId="69" fillId="0" borderId="0" xfId="0" applyFont="1"/>
    <xf numFmtId="0" fontId="0" fillId="7" borderId="0" xfId="0" applyFill="1" applyAlignment="1"/>
    <xf numFmtId="0" fontId="1" fillId="0" borderId="0" xfId="0" applyFont="1"/>
    <xf numFmtId="0" fontId="1" fillId="0" borderId="0" xfId="0" applyFont="1" applyAlignment="1">
      <alignment horizontal="left"/>
    </xf>
    <xf numFmtId="0" fontId="1" fillId="8" borderId="1" xfId="0" applyFont="1" applyFill="1" applyBorder="1" applyAlignment="1" applyProtection="1">
      <alignment horizontal="center"/>
      <protection locked="0"/>
    </xf>
    <xf numFmtId="0" fontId="1" fillId="0" borderId="0" xfId="0" applyFont="1" applyBorder="1"/>
    <xf numFmtId="164" fontId="1" fillId="8" borderId="1" xfId="0" applyNumberFormat="1" applyFont="1" applyFill="1" applyBorder="1" applyAlignment="1" applyProtection="1">
      <alignment horizontal="center"/>
      <protection locked="0"/>
    </xf>
    <xf numFmtId="0" fontId="1" fillId="8" borderId="1" xfId="0" applyFont="1" applyFill="1" applyBorder="1" applyAlignment="1" applyProtection="1">
      <protection locked="0"/>
    </xf>
    <xf numFmtId="0" fontId="16" fillId="0" borderId="0" xfId="0" applyFont="1" applyBorder="1" applyAlignment="1" applyProtection="1">
      <alignment horizontal="left" vertical="center"/>
      <protection locked="0"/>
    </xf>
    <xf numFmtId="0" fontId="1" fillId="0" borderId="0" xfId="0" applyFont="1" applyBorder="1" applyAlignment="1">
      <alignment vertical="center"/>
    </xf>
    <xf numFmtId="0" fontId="0" fillId="0" borderId="0" xfId="0" applyBorder="1" applyAlignment="1">
      <alignment horizontal="left" vertical="center" wrapText="1"/>
    </xf>
    <xf numFmtId="0" fontId="0" fillId="0" borderId="128" xfId="0" applyBorder="1" applyAlignment="1">
      <alignment horizontal="left" vertical="center" wrapText="1"/>
    </xf>
    <xf numFmtId="0" fontId="1" fillId="0" borderId="0" xfId="0" applyFont="1" applyBorder="1" applyAlignment="1">
      <alignment horizontal="left" vertical="center"/>
    </xf>
    <xf numFmtId="0" fontId="0" fillId="0" borderId="0" xfId="0" applyBorder="1"/>
    <xf numFmtId="0" fontId="1" fillId="2" borderId="23" xfId="0" applyFont="1" applyFill="1" applyBorder="1" applyAlignment="1">
      <alignment vertical="center"/>
    </xf>
    <xf numFmtId="0" fontId="13" fillId="0" borderId="0" xfId="0" applyFont="1" applyBorder="1" applyAlignment="1">
      <alignment horizontal="center"/>
    </xf>
    <xf numFmtId="3" fontId="16" fillId="0" borderId="31" xfId="0" applyNumberFormat="1" applyFont="1" applyBorder="1" applyAlignment="1">
      <alignment vertical="center"/>
    </xf>
    <xf numFmtId="0" fontId="0" fillId="0" borderId="0" xfId="0" applyBorder="1" applyAlignment="1">
      <alignment horizontal="left"/>
    </xf>
    <xf numFmtId="3" fontId="16" fillId="0" borderId="29" xfId="0" applyNumberFormat="1" applyFont="1" applyBorder="1" applyAlignment="1">
      <alignment vertical="center"/>
    </xf>
    <xf numFmtId="0" fontId="1" fillId="0" borderId="0" xfId="0" applyFont="1" applyAlignment="1">
      <alignment vertical="center"/>
    </xf>
    <xf numFmtId="0" fontId="74" fillId="0" borderId="0" xfId="0" applyFont="1" applyBorder="1" applyAlignment="1">
      <alignment horizontal="right"/>
    </xf>
    <xf numFmtId="3" fontId="16" fillId="0" borderId="49" xfId="0" applyNumberFormat="1" applyFont="1" applyBorder="1" applyAlignment="1">
      <alignment vertical="center"/>
    </xf>
    <xf numFmtId="3" fontId="14" fillId="0" borderId="21" xfId="0" applyNumberFormat="1" applyFont="1" applyBorder="1" applyAlignment="1">
      <alignment vertical="center"/>
    </xf>
    <xf numFmtId="0" fontId="1" fillId="0" borderId="0" xfId="0" applyFont="1" applyBorder="1" applyAlignment="1" applyProtection="1">
      <alignment horizontal="left" vertical="center" wrapText="1"/>
      <protection locked="0"/>
    </xf>
    <xf numFmtId="0" fontId="4" fillId="2" borderId="33" xfId="0" applyFont="1" applyFill="1" applyBorder="1" applyAlignment="1" applyProtection="1">
      <alignment horizontal="left" vertical="center" wrapText="1"/>
    </xf>
    <xf numFmtId="0" fontId="4" fillId="2" borderId="34" xfId="0" applyFont="1" applyFill="1" applyBorder="1" applyAlignment="1" applyProtection="1">
      <alignment horizontal="left" vertical="center" wrapText="1"/>
    </xf>
    <xf numFmtId="0" fontId="4" fillId="2" borderId="42" xfId="0" applyFont="1" applyFill="1" applyBorder="1" applyAlignment="1" applyProtection="1">
      <alignment horizontal="left" vertical="center" wrapText="1"/>
    </xf>
    <xf numFmtId="0" fontId="4" fillId="2" borderId="43" xfId="0" applyFont="1" applyFill="1" applyBorder="1" applyAlignment="1" applyProtection="1">
      <alignment horizontal="left" vertical="center" wrapText="1"/>
    </xf>
    <xf numFmtId="165" fontId="13" fillId="6" borderId="46" xfId="0" applyNumberFormat="1" applyFont="1" applyFill="1" applyBorder="1" applyAlignment="1">
      <alignment horizontal="center" vertical="center"/>
    </xf>
    <xf numFmtId="0" fontId="1" fillId="6" borderId="0" xfId="0" applyFont="1" applyFill="1" applyAlignment="1">
      <alignment vertical="center"/>
    </xf>
    <xf numFmtId="0" fontId="0" fillId="9" borderId="130" xfId="0" applyFill="1" applyBorder="1" applyAlignment="1">
      <alignment horizontal="left" vertical="center" wrapText="1"/>
    </xf>
    <xf numFmtId="0" fontId="0" fillId="9" borderId="131" xfId="0" applyFill="1" applyBorder="1" applyAlignment="1">
      <alignment horizontal="left" vertical="center" wrapText="1"/>
    </xf>
    <xf numFmtId="0" fontId="14" fillId="0" borderId="132" xfId="0" applyFont="1" applyFill="1" applyBorder="1" applyAlignment="1">
      <alignment horizontal="center" vertical="center" wrapText="1"/>
    </xf>
    <xf numFmtId="0" fontId="14" fillId="0" borderId="133" xfId="0" applyFont="1" applyFill="1" applyBorder="1" applyAlignment="1">
      <alignment horizontal="center" vertical="center" wrapText="1"/>
    </xf>
    <xf numFmtId="0" fontId="14" fillId="0" borderId="133" xfId="0" applyFont="1" applyBorder="1" applyAlignment="1">
      <alignment horizontal="center" vertical="center" wrapText="1"/>
    </xf>
    <xf numFmtId="0" fontId="14" fillId="0" borderId="134" xfId="0" applyFont="1" applyBorder="1" applyAlignment="1">
      <alignment horizontal="center" vertical="center" wrapText="1"/>
    </xf>
    <xf numFmtId="0" fontId="1" fillId="0" borderId="135" xfId="0" applyFont="1" applyBorder="1" applyAlignment="1">
      <alignment horizontal="left" vertical="center" wrapText="1"/>
    </xf>
    <xf numFmtId="3" fontId="1" fillId="0" borderId="136" xfId="0" applyNumberFormat="1" applyFont="1" applyBorder="1" applyAlignment="1">
      <alignment horizontal="center" vertical="center" wrapText="1"/>
    </xf>
    <xf numFmtId="3" fontId="1" fillId="0" borderId="137" xfId="0" applyNumberFormat="1" applyFont="1" applyBorder="1" applyAlignment="1">
      <alignment horizontal="center" vertical="center" wrapText="1"/>
    </xf>
    <xf numFmtId="4" fontId="1" fillId="0" borderId="138" xfId="0" applyNumberFormat="1" applyFont="1" applyBorder="1" applyAlignment="1">
      <alignment horizontal="center" vertical="center" wrapText="1"/>
    </xf>
    <xf numFmtId="3" fontId="0" fillId="0" borderId="139" xfId="0" applyNumberFormat="1" applyBorder="1" applyAlignment="1">
      <alignment horizontal="center" vertical="center" wrapText="1"/>
    </xf>
    <xf numFmtId="3" fontId="0" fillId="0" borderId="140" xfId="0" applyNumberFormat="1" applyBorder="1" applyAlignment="1">
      <alignment horizontal="center" vertical="center" wrapText="1"/>
    </xf>
    <xf numFmtId="3" fontId="1" fillId="0" borderId="141" xfId="0" applyNumberFormat="1" applyFont="1" applyFill="1" applyBorder="1" applyAlignment="1">
      <alignment horizontal="center" vertical="center"/>
    </xf>
    <xf numFmtId="0" fontId="73" fillId="6" borderId="0" xfId="0" applyFont="1" applyFill="1" applyAlignment="1">
      <alignment horizontal="center" vertical="center" wrapText="1"/>
    </xf>
    <xf numFmtId="4" fontId="1" fillId="0" borderId="142" xfId="0" applyNumberFormat="1" applyFont="1" applyBorder="1" applyAlignment="1">
      <alignment horizontal="center" vertical="center" wrapText="1"/>
    </xf>
    <xf numFmtId="3" fontId="1" fillId="0" borderId="0" xfId="0" applyNumberFormat="1" applyFont="1" applyBorder="1" applyAlignment="1">
      <alignment horizontal="center" vertical="center" wrapText="1"/>
    </xf>
    <xf numFmtId="0" fontId="0" fillId="0" borderId="26" xfId="0" applyBorder="1" applyAlignment="1">
      <alignment horizontal="center" vertical="center" wrapText="1"/>
    </xf>
    <xf numFmtId="166" fontId="1" fillId="0" borderId="0" xfId="0" applyNumberFormat="1" applyFont="1" applyBorder="1" applyAlignment="1">
      <alignment horizontal="center" vertical="center"/>
    </xf>
    <xf numFmtId="0" fontId="0" fillId="0" borderId="0" xfId="0" applyAlignment="1">
      <alignment horizontal="left"/>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8" fillId="0" borderId="4" xfId="0" applyFont="1" applyBorder="1" applyAlignment="1">
      <alignment horizontal="left" vertical="center" wrapText="1"/>
    </xf>
    <xf numFmtId="0" fontId="2" fillId="0" borderId="1" xfId="0" applyFont="1" applyFill="1" applyBorder="1" applyAlignment="1">
      <alignment horizontal="left" vertical="center" wrapText="1"/>
    </xf>
    <xf numFmtId="0" fontId="0" fillId="0" borderId="0" xfId="0" applyAlignment="1">
      <alignment horizontal="left" vertical="center" wrapText="1"/>
    </xf>
    <xf numFmtId="0" fontId="2" fillId="0" borderId="106" xfId="0" applyFont="1" applyFill="1" applyBorder="1" applyAlignment="1">
      <alignment horizontal="left" vertical="center" wrapText="1"/>
    </xf>
    <xf numFmtId="0" fontId="4" fillId="9" borderId="129" xfId="0" applyFont="1" applyFill="1" applyBorder="1" applyAlignment="1" applyProtection="1">
      <alignment horizontal="left" vertical="center" wrapText="1"/>
    </xf>
    <xf numFmtId="0" fontId="4" fillId="9" borderId="130"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protection locked="0"/>
    </xf>
    <xf numFmtId="0" fontId="75" fillId="5" borderId="56" xfId="0" applyFont="1" applyFill="1" applyBorder="1" applyAlignment="1" applyProtection="1">
      <alignment horizontal="center" vertical="center" wrapText="1"/>
    </xf>
    <xf numFmtId="0" fontId="10" fillId="0" borderId="1" xfId="0" applyFont="1" applyFill="1" applyBorder="1"/>
    <xf numFmtId="0" fontId="10" fillId="10" borderId="106" xfId="0" applyFont="1" applyFill="1" applyBorder="1"/>
    <xf numFmtId="0" fontId="10" fillId="10" borderId="144" xfId="0" applyFont="1" applyFill="1" applyBorder="1"/>
    <xf numFmtId="0" fontId="4" fillId="10" borderId="144" xfId="0" applyFont="1" applyFill="1" applyBorder="1" applyAlignment="1">
      <alignment horizontal="center" vertical="center"/>
    </xf>
    <xf numFmtId="0" fontId="76" fillId="0" borderId="143" xfId="0" applyFont="1" applyFill="1" applyBorder="1" applyAlignment="1">
      <alignment horizontal="center" vertical="center"/>
    </xf>
    <xf numFmtId="0" fontId="78" fillId="0" borderId="88" xfId="0" applyFont="1" applyBorder="1" applyAlignment="1">
      <alignment horizontal="center" vertical="center" wrapText="1"/>
    </xf>
    <xf numFmtId="0" fontId="51" fillId="0" borderId="0" xfId="0" applyNumberFormat="1" applyFont="1" applyBorder="1" applyAlignment="1">
      <alignment horizontal="center" vertical="center"/>
    </xf>
    <xf numFmtId="0" fontId="51" fillId="0" borderId="0" xfId="0" applyNumberFormat="1" applyFont="1" applyBorder="1" applyAlignment="1"/>
    <xf numFmtId="0" fontId="14" fillId="6" borderId="0" xfId="0" applyFont="1" applyFill="1" applyBorder="1" applyAlignment="1">
      <alignment horizontal="left" vertical="center" wrapText="1"/>
    </xf>
    <xf numFmtId="171" fontId="80" fillId="2" borderId="6" xfId="0" applyNumberFormat="1" applyFont="1" applyFill="1" applyBorder="1" applyProtection="1"/>
    <xf numFmtId="0" fontId="0" fillId="9" borderId="0" xfId="0" applyFill="1" applyBorder="1" applyAlignment="1">
      <alignment horizontal="left" vertical="center" wrapText="1"/>
    </xf>
    <xf numFmtId="3" fontId="1" fillId="0" borderId="0" xfId="0" applyNumberFormat="1" applyFont="1" applyFill="1" applyBorder="1" applyAlignment="1">
      <alignment horizontal="center" vertical="center"/>
    </xf>
    <xf numFmtId="0" fontId="1" fillId="0" borderId="150" xfId="0" applyFont="1" applyBorder="1" applyAlignment="1">
      <alignment horizontal="left" vertical="center" wrapText="1"/>
    </xf>
    <xf numFmtId="3" fontId="1" fillId="0" borderId="151" xfId="0" applyNumberFormat="1" applyFont="1" applyBorder="1" applyAlignment="1">
      <alignment horizontal="center" vertical="center" wrapText="1"/>
    </xf>
    <xf numFmtId="3" fontId="1" fillId="0" borderId="152" xfId="0" applyNumberFormat="1" applyFont="1" applyBorder="1" applyAlignment="1">
      <alignment horizontal="center" vertical="center" wrapText="1"/>
    </xf>
    <xf numFmtId="4" fontId="1" fillId="0" borderId="153" xfId="0" applyNumberFormat="1" applyFont="1" applyBorder="1" applyAlignment="1">
      <alignment horizontal="center" vertical="center" wrapText="1"/>
    </xf>
    <xf numFmtId="0" fontId="1" fillId="0" borderId="132" xfId="0" applyFont="1" applyBorder="1" applyAlignment="1">
      <alignment horizontal="left" vertical="center" wrapText="1"/>
    </xf>
    <xf numFmtId="3" fontId="1" fillId="0" borderId="133" xfId="0" applyNumberFormat="1" applyFont="1" applyBorder="1" applyAlignment="1">
      <alignment horizontal="center" vertical="center" wrapText="1"/>
    </xf>
    <xf numFmtId="4" fontId="1" fillId="0" borderId="133" xfId="0" applyNumberFormat="1" applyFont="1" applyBorder="1" applyAlignment="1">
      <alignment horizontal="center" vertical="center" wrapText="1"/>
    </xf>
    <xf numFmtId="4" fontId="1" fillId="0" borderId="134" xfId="0" applyNumberFormat="1" applyFont="1" applyBorder="1" applyAlignment="1">
      <alignment horizontal="center" vertical="center" wrapText="1"/>
    </xf>
    <xf numFmtId="0" fontId="16" fillId="0" borderId="155" xfId="0" applyFont="1" applyBorder="1" applyAlignment="1">
      <alignment vertical="center"/>
    </xf>
    <xf numFmtId="3" fontId="1" fillId="0" borderId="156" xfId="0" applyNumberFormat="1" applyFont="1" applyBorder="1" applyAlignment="1">
      <alignment horizontal="center" vertical="center"/>
    </xf>
    <xf numFmtId="166" fontId="14" fillId="0" borderId="157" xfId="0" applyNumberFormat="1" applyFont="1" applyBorder="1" applyAlignment="1">
      <alignment horizontal="center" vertical="center"/>
    </xf>
    <xf numFmtId="172" fontId="79" fillId="0" borderId="158" xfId="0" applyNumberFormat="1" applyFont="1" applyBorder="1" applyAlignment="1">
      <alignment horizontal="center" vertical="center"/>
    </xf>
    <xf numFmtId="0" fontId="40" fillId="6" borderId="0" xfId="0" applyFont="1" applyFill="1" applyAlignment="1">
      <alignment horizontal="center" vertical="center" wrapText="1"/>
    </xf>
    <xf numFmtId="0" fontId="79" fillId="6" borderId="158" xfId="0" applyFont="1" applyFill="1" applyBorder="1" applyAlignment="1">
      <alignment horizontal="center" vertical="center" wrapText="1"/>
    </xf>
    <xf numFmtId="0" fontId="14" fillId="6" borderId="0" xfId="0" applyFont="1" applyFill="1" applyAlignment="1">
      <alignment vertical="center" wrapText="1"/>
    </xf>
    <xf numFmtId="0" fontId="4" fillId="2" borderId="0" xfId="0" applyFont="1" applyFill="1" applyBorder="1" applyAlignment="1" applyProtection="1">
      <alignment horizontal="left" vertical="center" wrapText="1"/>
    </xf>
    <xf numFmtId="165" fontId="13" fillId="0" borderId="0" xfId="0" applyNumberFormat="1" applyFont="1" applyBorder="1" applyAlignment="1">
      <alignment horizontal="center" vertical="center"/>
    </xf>
    <xf numFmtId="165" fontId="13" fillId="6" borderId="0" xfId="0" applyNumberFormat="1" applyFont="1" applyFill="1" applyBorder="1" applyAlignment="1">
      <alignment horizontal="center" vertical="center"/>
    </xf>
    <xf numFmtId="3" fontId="1" fillId="0" borderId="159" xfId="0" applyNumberFormat="1" applyFont="1" applyBorder="1" applyAlignment="1">
      <alignment horizontal="center" vertical="center" wrapText="1"/>
    </xf>
    <xf numFmtId="3" fontId="1" fillId="0" borderId="160" xfId="0" applyNumberFormat="1" applyFont="1" applyBorder="1" applyAlignment="1">
      <alignment horizontal="center" vertical="center" wrapText="1"/>
    </xf>
    <xf numFmtId="165" fontId="0" fillId="0" borderId="0" xfId="0" applyNumberFormat="1" applyBorder="1" applyAlignment="1"/>
    <xf numFmtId="0" fontId="51" fillId="0" borderId="0" xfId="0" applyFont="1" applyBorder="1" applyAlignment="1" applyProtection="1"/>
    <xf numFmtId="0" fontId="79" fillId="0" borderId="0" xfId="0" applyFont="1" applyBorder="1" applyAlignment="1">
      <alignment horizontal="center" vertical="center" wrapText="1"/>
    </xf>
    <xf numFmtId="4" fontId="1" fillId="0" borderId="161" xfId="0" applyNumberFormat="1" applyFont="1" applyBorder="1" applyAlignment="1">
      <alignment horizontal="center" vertical="center" wrapText="1"/>
    </xf>
    <xf numFmtId="0" fontId="0" fillId="0" borderId="0" xfId="0" applyBorder="1" applyAlignment="1">
      <alignment horizontal="center" vertical="center" wrapText="1"/>
    </xf>
    <xf numFmtId="0" fontId="16" fillId="0" borderId="162" xfId="0" applyFont="1" applyBorder="1" applyAlignment="1">
      <alignment vertical="center"/>
    </xf>
    <xf numFmtId="3" fontId="14" fillId="0" borderId="0" xfId="0" applyNumberFormat="1" applyFont="1" applyAlignment="1">
      <alignment vertical="center"/>
    </xf>
    <xf numFmtId="0" fontId="13" fillId="0" borderId="0" xfId="0" applyFont="1" applyAlignment="1">
      <alignment vertical="center"/>
    </xf>
    <xf numFmtId="9" fontId="1" fillId="0" borderId="159" xfId="2" applyFont="1" applyBorder="1" applyAlignment="1">
      <alignment horizontal="center" vertical="center" wrapText="1"/>
    </xf>
    <xf numFmtId="9" fontId="1" fillId="0" borderId="139" xfId="0" applyNumberFormat="1" applyFont="1" applyBorder="1" applyAlignment="1">
      <alignment horizontal="center" vertical="center" wrapText="1"/>
    </xf>
    <xf numFmtId="9" fontId="1" fillId="0" borderId="154" xfId="0" applyNumberFormat="1" applyFont="1" applyBorder="1" applyAlignment="1">
      <alignment horizontal="center" vertical="center" wrapText="1"/>
    </xf>
    <xf numFmtId="0" fontId="37" fillId="5" borderId="53" xfId="0" applyFont="1" applyFill="1" applyBorder="1" applyAlignment="1" applyProtection="1">
      <alignment horizontal="left" vertical="center" wrapText="1"/>
    </xf>
    <xf numFmtId="0" fontId="83" fillId="2" borderId="50" xfId="0" applyFont="1" applyFill="1" applyBorder="1" applyAlignment="1">
      <alignment horizontal="left" vertical="center" wrapText="1"/>
    </xf>
    <xf numFmtId="49" fontId="35" fillId="0" borderId="58" xfId="0" applyNumberFormat="1" applyFont="1" applyFill="1" applyBorder="1" applyAlignment="1" applyProtection="1">
      <alignment horizontal="center" vertical="center" wrapText="1"/>
      <protection locked="0"/>
    </xf>
    <xf numFmtId="0" fontId="43" fillId="0" borderId="0" xfId="0" applyFont="1" applyAlignment="1">
      <alignment horizontal="left" vertical="center" wrapText="1" readingOrder="1"/>
    </xf>
    <xf numFmtId="0" fontId="6" fillId="0" borderId="0" xfId="0" applyFont="1" applyAlignment="1">
      <alignment horizontal="center" vertical="center"/>
    </xf>
    <xf numFmtId="0" fontId="43" fillId="0" borderId="0" xfId="0" applyFont="1" applyAlignment="1">
      <alignment horizontal="left" wrapText="1" readingOrder="1"/>
    </xf>
    <xf numFmtId="0" fontId="44" fillId="0" borderId="0" xfId="0" applyFont="1" applyAlignment="1">
      <alignment horizontal="center" vertical="top" wrapText="1" readingOrder="1"/>
    </xf>
    <xf numFmtId="0" fontId="44" fillId="0" borderId="0" xfId="0" applyFont="1" applyAlignment="1">
      <alignment horizontal="center" vertical="center"/>
    </xf>
    <xf numFmtId="0" fontId="2" fillId="0" borderId="86" xfId="0" applyNumberFormat="1" applyFont="1" applyFill="1" applyBorder="1" applyAlignment="1" applyProtection="1">
      <alignment horizontal="left" vertical="center" wrapText="1"/>
      <protection locked="0"/>
    </xf>
    <xf numFmtId="0" fontId="2" fillId="0" borderId="84" xfId="0" applyNumberFormat="1" applyFont="1" applyFill="1" applyBorder="1" applyAlignment="1" applyProtection="1">
      <alignment horizontal="left" vertical="center" wrapText="1"/>
      <protection locked="0"/>
    </xf>
    <xf numFmtId="0" fontId="16" fillId="0" borderId="147" xfId="0" applyNumberFormat="1" applyFont="1" applyFill="1" applyBorder="1" applyAlignment="1" applyProtection="1">
      <alignment horizontal="left" vertical="center" wrapText="1"/>
      <protection locked="0"/>
    </xf>
    <xf numFmtId="0" fontId="16" fillId="0" borderId="148" xfId="0" applyNumberFormat="1" applyFont="1" applyFill="1" applyBorder="1" applyAlignment="1" applyProtection="1">
      <alignment horizontal="left" vertical="center" wrapText="1"/>
      <protection locked="0"/>
    </xf>
    <xf numFmtId="0" fontId="16" fillId="0" borderId="149" xfId="0" applyNumberFormat="1" applyFont="1" applyFill="1" applyBorder="1" applyAlignment="1" applyProtection="1">
      <alignment horizontal="left" vertical="center" wrapText="1"/>
      <protection locked="0"/>
    </xf>
    <xf numFmtId="0" fontId="21" fillId="2" borderId="5" xfId="0" applyFont="1" applyFill="1" applyBorder="1" applyAlignment="1" applyProtection="1">
      <alignment horizontal="left" vertical="center" wrapText="1"/>
    </xf>
    <xf numFmtId="0" fontId="22" fillId="0" borderId="0" xfId="0" applyFont="1" applyBorder="1" applyAlignment="1" applyProtection="1">
      <alignment vertical="center" wrapText="1"/>
    </xf>
    <xf numFmtId="0" fontId="22" fillId="0" borderId="6" xfId="0" applyFont="1" applyBorder="1" applyAlignment="1" applyProtection="1">
      <alignment vertical="center" wrapText="1"/>
    </xf>
    <xf numFmtId="0" fontId="2" fillId="4" borderId="17" xfId="0" applyFont="1" applyFill="1" applyBorder="1" applyAlignment="1"/>
    <xf numFmtId="0" fontId="2" fillId="4" borderId="0" xfId="0" applyFont="1" applyFill="1" applyBorder="1" applyAlignment="1"/>
    <xf numFmtId="0" fontId="2" fillId="4" borderId="16" xfId="0" applyFont="1" applyFill="1" applyBorder="1" applyAlignment="1"/>
    <xf numFmtId="0" fontId="15" fillId="3" borderId="18" xfId="0" applyFont="1" applyFill="1" applyBorder="1" applyAlignment="1" applyProtection="1">
      <alignment horizontal="center" vertical="center" wrapText="1"/>
    </xf>
    <xf numFmtId="0" fontId="0" fillId="3" borderId="19" xfId="0" applyFill="1" applyBorder="1" applyAlignment="1">
      <alignment horizontal="center"/>
    </xf>
    <xf numFmtId="0" fontId="0" fillId="3" borderId="20" xfId="0" applyFill="1" applyBorder="1" applyAlignment="1">
      <alignment horizontal="center"/>
    </xf>
    <xf numFmtId="0" fontId="15" fillId="3" borderId="9" xfId="0" applyFont="1" applyFill="1" applyBorder="1" applyAlignment="1" applyProtection="1">
      <alignment horizontal="center" vertical="center" wrapText="1"/>
    </xf>
    <xf numFmtId="0" fontId="0" fillId="3" borderId="14" xfId="0" applyFill="1" applyBorder="1" applyAlignment="1">
      <alignment horizontal="center"/>
    </xf>
    <xf numFmtId="0" fontId="0" fillId="3" borderId="10" xfId="0" applyFill="1" applyBorder="1" applyAlignment="1">
      <alignment horizontal="center"/>
    </xf>
    <xf numFmtId="0" fontId="3" fillId="4" borderId="17" xfId="0" applyFont="1" applyFill="1" applyBorder="1" applyAlignment="1"/>
    <xf numFmtId="0" fontId="3" fillId="4" borderId="0" xfId="0" applyFont="1" applyFill="1" applyBorder="1" applyAlignment="1"/>
    <xf numFmtId="0" fontId="3" fillId="4" borderId="16" xfId="0" applyFont="1" applyFill="1" applyBorder="1" applyAlignment="1"/>
    <xf numFmtId="0" fontId="6"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28" fillId="0" borderId="0" xfId="0" applyFont="1" applyFill="1" applyBorder="1" applyAlignment="1">
      <alignment horizontal="center" wrapText="1"/>
    </xf>
    <xf numFmtId="0" fontId="29" fillId="0" borderId="0" xfId="0" applyFont="1" applyAlignment="1">
      <alignment horizontal="center" wrapText="1"/>
    </xf>
    <xf numFmtId="0" fontId="28" fillId="6" borderId="0" xfId="0" applyFont="1" applyFill="1" applyBorder="1" applyAlignment="1" applyProtection="1">
      <alignment horizontal="center" vertical="center" wrapText="1"/>
    </xf>
    <xf numFmtId="0" fontId="50" fillId="6" borderId="0" xfId="0" applyFont="1" applyFill="1" applyBorder="1" applyAlignment="1">
      <alignment horizontal="center"/>
    </xf>
    <xf numFmtId="0" fontId="0" fillId="3" borderId="14" xfId="0" applyFill="1" applyBorder="1" applyAlignment="1" applyProtection="1">
      <alignment horizontal="center"/>
    </xf>
    <xf numFmtId="0" fontId="0" fillId="3" borderId="10" xfId="0" applyFill="1" applyBorder="1" applyAlignment="1" applyProtection="1">
      <alignment horizontal="center"/>
    </xf>
    <xf numFmtId="0" fontId="21" fillId="2" borderId="0" xfId="0" applyFont="1" applyFill="1" applyBorder="1" applyAlignment="1" applyProtection="1">
      <alignment horizontal="left" vertical="center" wrapText="1"/>
    </xf>
    <xf numFmtId="0" fontId="2" fillId="4" borderId="5" xfId="0" applyFont="1" applyFill="1" applyBorder="1" applyAlignment="1" applyProtection="1"/>
    <xf numFmtId="0" fontId="2" fillId="4" borderId="0" xfId="0" applyFont="1" applyFill="1" applyBorder="1" applyAlignment="1" applyProtection="1"/>
    <xf numFmtId="0" fontId="2" fillId="4" borderId="6" xfId="0" applyFont="1" applyFill="1" applyBorder="1" applyAlignment="1" applyProtection="1"/>
    <xf numFmtId="0" fontId="21" fillId="2" borderId="11" xfId="0" applyFont="1" applyFill="1" applyBorder="1" applyAlignment="1" applyProtection="1">
      <alignment vertical="center" wrapText="1"/>
    </xf>
    <xf numFmtId="0" fontId="53" fillId="2" borderId="15" xfId="0" applyFont="1" applyFill="1" applyBorder="1" applyAlignment="1" applyProtection="1">
      <alignment vertical="center" wrapText="1"/>
    </xf>
    <xf numFmtId="0" fontId="53" fillId="2" borderId="12" xfId="0" applyFont="1" applyFill="1" applyBorder="1" applyAlignment="1" applyProtection="1">
      <alignment vertical="center" wrapText="1"/>
    </xf>
    <xf numFmtId="0" fontId="16" fillId="0" borderId="7"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21" fillId="2" borderId="80" xfId="0" applyFont="1" applyFill="1" applyBorder="1" applyAlignment="1" applyProtection="1">
      <alignment horizontal="center" vertical="center" wrapText="1"/>
    </xf>
    <xf numFmtId="0" fontId="21" fillId="2" borderId="81" xfId="0" applyFont="1" applyFill="1" applyBorder="1" applyAlignment="1" applyProtection="1">
      <alignment horizontal="center" vertical="center" wrapText="1"/>
    </xf>
    <xf numFmtId="0" fontId="77" fillId="0" borderId="145" xfId="0" applyNumberFormat="1" applyFont="1" applyFill="1" applyBorder="1" applyAlignment="1" applyProtection="1">
      <alignment horizontal="left" vertical="center" wrapText="1"/>
      <protection locked="0"/>
    </xf>
    <xf numFmtId="0" fontId="77" fillId="0" borderId="82" xfId="0" applyNumberFormat="1" applyFont="1" applyFill="1" applyBorder="1" applyAlignment="1" applyProtection="1">
      <alignment horizontal="left" vertical="center" wrapText="1"/>
      <protection locked="0"/>
    </xf>
    <xf numFmtId="0" fontId="2" fillId="0" borderId="146" xfId="0" applyNumberFormat="1" applyFont="1" applyFill="1" applyBorder="1" applyAlignment="1" applyProtection="1">
      <alignment horizontal="left" vertical="center" wrapText="1"/>
      <protection locked="0"/>
    </xf>
    <xf numFmtId="0" fontId="2" fillId="0" borderId="87" xfId="0" applyNumberFormat="1" applyFont="1" applyFill="1" applyBorder="1" applyAlignment="1" applyProtection="1">
      <alignment horizontal="left" vertical="center" wrapText="1"/>
      <protection locked="0"/>
    </xf>
    <xf numFmtId="0" fontId="59" fillId="0" borderId="89" xfId="0" applyFont="1" applyBorder="1" applyAlignment="1">
      <alignment horizontal="center" vertical="center" wrapText="1"/>
    </xf>
    <xf numFmtId="0" fontId="63" fillId="0" borderId="93" xfId="0" applyFont="1" applyBorder="1" applyAlignment="1"/>
    <xf numFmtId="0" fontId="63" fillId="0" borderId="100" xfId="0" applyFont="1" applyBorder="1" applyAlignment="1"/>
    <xf numFmtId="0" fontId="59" fillId="0" borderId="94" xfId="0" applyFont="1" applyBorder="1" applyAlignment="1">
      <alignment horizontal="center" vertical="center" wrapText="1"/>
    </xf>
    <xf numFmtId="0" fontId="59" fillId="0" borderId="95" xfId="0" applyFont="1" applyBorder="1" applyAlignment="1"/>
    <xf numFmtId="0" fontId="59" fillId="0" borderId="95" xfId="0" applyFont="1" applyBorder="1" applyAlignment="1">
      <alignment horizontal="center" vertical="center" wrapText="1"/>
    </xf>
    <xf numFmtId="0" fontId="0" fillId="0" borderId="103" xfId="0" applyBorder="1" applyAlignment="1">
      <alignment horizontal="center" vertical="center" wrapText="1"/>
    </xf>
    <xf numFmtId="0" fontId="59" fillId="0" borderId="96" xfId="0" applyFont="1" applyBorder="1" applyAlignment="1">
      <alignment horizontal="center" vertical="center" wrapText="1"/>
    </xf>
    <xf numFmtId="0" fontId="0" fillId="0" borderId="104" xfId="0" applyBorder="1" applyAlignment="1">
      <alignment horizontal="center" vertical="center" wrapText="1"/>
    </xf>
    <xf numFmtId="0" fontId="63" fillId="0" borderId="89" xfId="0" applyFont="1" applyBorder="1" applyAlignment="1">
      <alignment horizontal="center" vertical="center" wrapText="1"/>
    </xf>
    <xf numFmtId="0" fontId="59" fillId="0" borderId="90" xfId="0" applyFont="1" applyBorder="1" applyAlignment="1">
      <alignment vertical="center" shrinkToFit="1"/>
    </xf>
    <xf numFmtId="0" fontId="0" fillId="0" borderId="91" xfId="0" applyBorder="1" applyAlignment="1">
      <alignment vertical="center" shrinkToFit="1"/>
    </xf>
    <xf numFmtId="0" fontId="55" fillId="0" borderId="0" xfId="0" applyFont="1" applyBorder="1" applyAlignment="1">
      <alignment horizontal="center" vertical="center" wrapText="1"/>
    </xf>
    <xf numFmtId="0" fontId="56" fillId="0" borderId="0" xfId="0" applyFont="1" applyAlignment="1"/>
    <xf numFmtId="0" fontId="59" fillId="0" borderId="93" xfId="0" applyFont="1" applyBorder="1" applyAlignment="1"/>
    <xf numFmtId="0" fontId="59" fillId="0" borderId="100" xfId="0" applyFont="1" applyBorder="1" applyAlignment="1"/>
    <xf numFmtId="0" fontId="59" fillId="0" borderId="90" xfId="0" applyFont="1" applyBorder="1" applyAlignment="1">
      <alignment horizontal="center" vertical="center" wrapText="1"/>
    </xf>
    <xf numFmtId="0" fontId="0" fillId="0" borderId="91" xfId="0" applyBorder="1" applyAlignment="1">
      <alignment horizontal="center" vertical="center" wrapText="1"/>
    </xf>
    <xf numFmtId="0" fontId="0" fillId="0" borderId="92" xfId="0" applyBorder="1" applyAlignment="1">
      <alignment horizontal="center" vertical="center" wrapText="1"/>
    </xf>
    <xf numFmtId="0" fontId="63" fillId="0" borderId="91" xfId="0" applyFont="1" applyBorder="1" applyAlignment="1"/>
    <xf numFmtId="0" fontId="63" fillId="0" borderId="92" xfId="0" applyFont="1" applyBorder="1" applyAlignment="1"/>
    <xf numFmtId="0" fontId="63" fillId="0" borderId="97" xfId="0" applyFont="1" applyBorder="1" applyAlignment="1" applyProtection="1">
      <alignment horizontal="center" vertical="center" wrapText="1"/>
      <protection locked="0"/>
    </xf>
    <xf numFmtId="0" fontId="63" fillId="0" borderId="98" xfId="0" applyFont="1" applyBorder="1" applyAlignment="1" applyProtection="1">
      <alignment horizontal="center" vertical="center" wrapText="1"/>
      <protection locked="0"/>
    </xf>
    <xf numFmtId="0" fontId="63" fillId="0" borderId="99" xfId="0" applyFont="1" applyBorder="1" applyAlignment="1" applyProtection="1">
      <alignment horizontal="center" vertical="center" wrapText="1"/>
      <protection locked="0"/>
    </xf>
    <xf numFmtId="0" fontId="14" fillId="6" borderId="0" xfId="0" applyFont="1" applyFill="1" applyAlignment="1">
      <alignment vertical="center" wrapText="1"/>
    </xf>
    <xf numFmtId="0" fontId="73" fillId="11" borderId="0" xfId="0" applyFont="1" applyFill="1" applyAlignment="1">
      <alignment horizontal="center" vertical="center" wrapText="1"/>
    </xf>
    <xf numFmtId="0" fontId="4" fillId="2" borderId="22" xfId="0" applyFont="1" applyFill="1" applyBorder="1" applyAlignment="1" applyProtection="1">
      <alignment horizontal="left" vertical="center" wrapText="1"/>
    </xf>
    <xf numFmtId="0" fontId="4" fillId="2" borderId="26" xfId="0" applyFont="1" applyFill="1" applyBorder="1" applyAlignment="1" applyProtection="1">
      <alignment horizontal="left" vertical="center" wrapText="1"/>
    </xf>
    <xf numFmtId="0" fontId="4" fillId="2" borderId="23" xfId="0" applyFont="1" applyFill="1" applyBorder="1" applyAlignment="1" applyProtection="1">
      <alignment horizontal="left" vertical="center" wrapText="1"/>
    </xf>
    <xf numFmtId="0" fontId="1" fillId="0" borderId="24"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6" fillId="0" borderId="156" xfId="0" applyFont="1" applyBorder="1" applyAlignment="1">
      <alignment vertical="center"/>
    </xf>
    <xf numFmtId="0" fontId="16" fillId="0" borderId="44" xfId="0" applyFont="1" applyBorder="1" applyAlignment="1">
      <alignment vertical="center" wrapText="1"/>
    </xf>
    <xf numFmtId="0" fontId="0" fillId="0" borderId="45" xfId="0" applyBorder="1" applyAlignment="1"/>
    <xf numFmtId="0" fontId="16" fillId="0" borderId="37" xfId="0" applyFont="1" applyBorder="1" applyAlignment="1">
      <alignment vertical="center" wrapText="1"/>
    </xf>
    <xf numFmtId="0" fontId="0" fillId="0" borderId="39" xfId="0" applyBorder="1" applyAlignment="1"/>
    <xf numFmtId="0" fontId="16" fillId="0" borderId="35" xfId="0" applyFont="1" applyBorder="1" applyAlignment="1">
      <alignment vertical="center" wrapText="1"/>
    </xf>
    <xf numFmtId="0" fontId="0" fillId="0" borderId="36" xfId="0" applyBorder="1" applyAlignment="1"/>
    <xf numFmtId="0" fontId="73" fillId="7" borderId="0" xfId="0" applyFont="1" applyFill="1" applyAlignment="1">
      <alignment horizontal="center" vertical="center" wrapText="1"/>
    </xf>
    <xf numFmtId="0" fontId="12" fillId="0" borderId="0" xfId="0" applyFont="1" applyFill="1" applyBorder="1" applyAlignment="1" applyProtection="1">
      <alignment horizontal="center" vertical="center" wrapText="1"/>
    </xf>
    <xf numFmtId="0" fontId="0" fillId="0" borderId="0" xfId="0" applyAlignment="1"/>
    <xf numFmtId="0" fontId="4" fillId="0" borderId="0" xfId="0" applyFont="1" applyFill="1" applyBorder="1" applyAlignment="1" applyProtection="1">
      <alignment horizontal="center" vertical="center" wrapText="1"/>
    </xf>
    <xf numFmtId="0" fontId="79" fillId="0" borderId="50" xfId="0" applyFont="1" applyBorder="1" applyAlignment="1">
      <alignment horizontal="center" vertical="center" wrapText="1"/>
    </xf>
    <xf numFmtId="0" fontId="79" fillId="0" borderId="52" xfId="0" applyFont="1" applyBorder="1" applyAlignment="1">
      <alignment horizontal="center" vertical="center" wrapText="1"/>
    </xf>
    <xf numFmtId="0" fontId="79" fillId="0" borderId="51" xfId="0" applyFont="1" applyBorder="1" applyAlignment="1">
      <alignment horizontal="center" vertical="center" wrapText="1"/>
    </xf>
    <xf numFmtId="0" fontId="81" fillId="0" borderId="50" xfId="0" applyFont="1" applyBorder="1" applyAlignment="1">
      <alignment horizontal="center" vertical="center" wrapText="1"/>
    </xf>
    <xf numFmtId="0" fontId="81" fillId="0" borderId="52" xfId="0" applyFont="1" applyBorder="1" applyAlignment="1">
      <alignment horizontal="center" vertical="center" wrapText="1"/>
    </xf>
    <xf numFmtId="0" fontId="40" fillId="7" borderId="0" xfId="0" applyFont="1" applyFill="1" applyAlignment="1">
      <alignment horizontal="center" vertical="center" wrapText="1"/>
    </xf>
    <xf numFmtId="0" fontId="41" fillId="7" borderId="0" xfId="0" applyFont="1" applyFill="1" applyAlignment="1"/>
    <xf numFmtId="165" fontId="11" fillId="0" borderId="50" xfId="0" applyNumberFormat="1" applyFont="1" applyBorder="1" applyAlignment="1">
      <alignment horizontal="center" vertical="center"/>
    </xf>
    <xf numFmtId="165" fontId="0" fillId="0" borderId="52" xfId="0" applyNumberFormat="1" applyBorder="1" applyAlignment="1"/>
    <xf numFmtId="165" fontId="0" fillId="0" borderId="51" xfId="0" applyNumberFormat="1" applyBorder="1" applyAlignment="1"/>
    <xf numFmtId="0" fontId="84" fillId="0" borderId="52" xfId="0" applyFont="1" applyBorder="1" applyAlignment="1" applyProtection="1">
      <alignment horizontal="center" vertical="center"/>
    </xf>
    <xf numFmtId="0" fontId="84" fillId="0" borderId="52" xfId="0" applyFont="1" applyBorder="1" applyAlignment="1" applyProtection="1"/>
    <xf numFmtId="0" fontId="84" fillId="0" borderId="51" xfId="0" applyFont="1" applyBorder="1" applyAlignment="1" applyProtection="1"/>
    <xf numFmtId="0" fontId="51" fillId="0" borderId="50" xfId="0" applyNumberFormat="1" applyFont="1" applyBorder="1" applyAlignment="1">
      <alignment horizontal="center" vertical="center"/>
    </xf>
    <xf numFmtId="0" fontId="51" fillId="0" borderId="52" xfId="0" applyNumberFormat="1" applyFont="1" applyBorder="1" applyAlignment="1"/>
    <xf numFmtId="0" fontId="51" fillId="0" borderId="51" xfId="0" applyNumberFormat="1" applyFont="1" applyBorder="1" applyAlignment="1"/>
  </cellXfs>
  <cellStyles count="3">
    <cellStyle name="Lien hypertexte" xfId="1" builtinId="8"/>
    <cellStyle name="Normal" xfId="0" builtinId="0"/>
    <cellStyle name="Pourcentage" xfId="2" builtinId="5"/>
  </cellStyles>
  <dxfs count="0"/>
  <tableStyles count="0" defaultTableStyle="TableStyleMedium2" defaultPivotStyle="PivotStyleLight16"/>
  <colors>
    <mruColors>
      <color rgb="FF993366"/>
      <color rgb="FFFF00FF"/>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333375</xdr:colOff>
      <xdr:row>8</xdr:row>
      <xdr:rowOff>48185</xdr:rowOff>
    </xdr:to>
    <xdr:pic>
      <xdr:nvPicPr>
        <xdr:cNvPr id="3" name="Picture 1" descr="Logo_FN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
          <a:ext cx="1095375" cy="1181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xdr:row>
      <xdr:rowOff>0</xdr:rowOff>
    </xdr:from>
    <xdr:to>
      <xdr:col>12</xdr:col>
      <xdr:colOff>533400</xdr:colOff>
      <xdr:row>8</xdr:row>
      <xdr:rowOff>45383</xdr:rowOff>
    </xdr:to>
    <xdr:sp macro="" textlink="">
      <xdr:nvSpPr>
        <xdr:cNvPr id="7" name="Oval 14"/>
        <xdr:cNvSpPr>
          <a:spLocks noChangeArrowheads="1"/>
        </xdr:cNvSpPr>
      </xdr:nvSpPr>
      <xdr:spPr bwMode="auto">
        <a:xfrm>
          <a:off x="8382000" y="323850"/>
          <a:ext cx="1295400" cy="1188383"/>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266700</xdr:colOff>
      <xdr:row>4</xdr:row>
      <xdr:rowOff>85725</xdr:rowOff>
    </xdr:from>
    <xdr:to>
      <xdr:col>12</xdr:col>
      <xdr:colOff>295275</xdr:colOff>
      <xdr:row>6</xdr:row>
      <xdr:rowOff>9525</xdr:rowOff>
    </xdr:to>
    <xdr:sp macro="" textlink="">
      <xdr:nvSpPr>
        <xdr:cNvPr id="8" name="Text Box 15"/>
        <xdr:cNvSpPr txBox="1">
          <a:spLocks noChangeArrowheads="1"/>
        </xdr:cNvSpPr>
      </xdr:nvSpPr>
      <xdr:spPr bwMode="auto">
        <a:xfrm>
          <a:off x="8648700" y="733425"/>
          <a:ext cx="790575" cy="4191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32004" rIns="36576" bIns="0" anchor="t" upright="1"/>
        <a:lstStyle/>
        <a:p>
          <a:pPr algn="ctr" rtl="0">
            <a:defRPr sz="1000"/>
          </a:pPr>
          <a:r>
            <a:rPr lang="fr-FR" sz="1400" b="1" i="0" u="none" strike="noStrike" baseline="0">
              <a:solidFill>
                <a:srgbClr val="993366"/>
              </a:solidFill>
              <a:latin typeface="Garamond"/>
            </a:rPr>
            <a:t>Accueil</a:t>
          </a:r>
        </a:p>
      </xdr:txBody>
    </xdr:sp>
    <xdr:clientData/>
  </xdr:twoCellAnchor>
  <xdr:twoCellAnchor editAs="oneCell">
    <xdr:from>
      <xdr:col>1</xdr:col>
      <xdr:colOff>0</xdr:colOff>
      <xdr:row>1</xdr:row>
      <xdr:rowOff>0</xdr:rowOff>
    </xdr:from>
    <xdr:to>
      <xdr:col>2</xdr:col>
      <xdr:colOff>592157</xdr:colOff>
      <xdr:row>10</xdr:row>
      <xdr:rowOff>65183</xdr:rowOff>
    </xdr:to>
    <xdr:pic>
      <xdr:nvPicPr>
        <xdr:cNvPr id="9" name="Image 8" descr="C:\Users\bacquey_d\AppData\Local\Microsoft\Windows\Temporary Internet Files\Content.Outlook\L6C6PQOG\Logo_Prevention.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0" y="161925"/>
          <a:ext cx="1354157" cy="200828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2338501</xdr:colOff>
      <xdr:row>0</xdr:row>
      <xdr:rowOff>91808</xdr:rowOff>
    </xdr:from>
    <xdr:to>
      <xdr:col>2</xdr:col>
      <xdr:colOff>4172063</xdr:colOff>
      <xdr:row>5</xdr:row>
      <xdr:rowOff>126236</xdr:rowOff>
    </xdr:to>
    <xdr:grpSp>
      <xdr:nvGrpSpPr>
        <xdr:cNvPr id="6" name="Groupe 5"/>
        <xdr:cNvGrpSpPr/>
      </xdr:nvGrpSpPr>
      <xdr:grpSpPr>
        <a:xfrm>
          <a:off x="9006001" y="91808"/>
          <a:ext cx="1833562" cy="1721386"/>
          <a:chOff x="10537031" y="166687"/>
          <a:chExt cx="1833562" cy="2047876"/>
        </a:xfrm>
      </xdr:grpSpPr>
      <xdr:sp macro="" textlink="">
        <xdr:nvSpPr>
          <xdr:cNvPr id="2" name="Oval 35"/>
          <xdr:cNvSpPr>
            <a:spLocks noChangeArrowheads="1"/>
          </xdr:cNvSpPr>
        </xdr:nvSpPr>
        <xdr:spPr bwMode="auto">
          <a:xfrm>
            <a:off x="10537031" y="166687"/>
            <a:ext cx="1833562" cy="2047876"/>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 name="Text Box 3"/>
          <xdr:cNvSpPr txBox="1">
            <a:spLocks noChangeArrowheads="1"/>
          </xdr:cNvSpPr>
        </xdr:nvSpPr>
        <xdr:spPr bwMode="auto">
          <a:xfrm>
            <a:off x="10715625" y="657226"/>
            <a:ext cx="1440655" cy="110489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fr-FR" sz="1400" b="1" i="0" u="none" strike="noStrike" baseline="0">
                <a:solidFill>
                  <a:srgbClr val="993366"/>
                </a:solidFill>
                <a:latin typeface="Garamond"/>
              </a:rPr>
              <a:t>Informations</a:t>
            </a:r>
            <a:endParaRPr lang="fr-FR" sz="1200" b="1" i="0" u="none" strike="noStrike" baseline="0">
              <a:solidFill>
                <a:srgbClr val="000000"/>
              </a:solidFill>
              <a:latin typeface="Garamond"/>
            </a:endParaRPr>
          </a:p>
          <a:p>
            <a:pPr algn="ctr" rtl="0">
              <a:defRPr sz="1000"/>
            </a:pPr>
            <a:r>
              <a:rPr lang="fr-FR" sz="1200" b="1" i="0" u="none" strike="noStrike" baseline="0">
                <a:solidFill>
                  <a:srgbClr val="000000"/>
                </a:solidFill>
                <a:latin typeface="Garamond"/>
              </a:rPr>
              <a:t>Renseignements administratifs et description du projet</a:t>
            </a:r>
          </a:p>
        </xdr:txBody>
      </xdr:sp>
    </xdr:grpSp>
    <xdr:clientData/>
  </xdr:twoCellAnchor>
  <xdr:twoCellAnchor>
    <xdr:from>
      <xdr:col>0</xdr:col>
      <xdr:colOff>4905375</xdr:colOff>
      <xdr:row>14</xdr:row>
      <xdr:rowOff>95250</xdr:rowOff>
    </xdr:from>
    <xdr:to>
      <xdr:col>0</xdr:col>
      <xdr:colOff>5667375</xdr:colOff>
      <xdr:row>14</xdr:row>
      <xdr:rowOff>638175</xdr:rowOff>
    </xdr:to>
    <xdr:sp macro="" textlink="">
      <xdr:nvSpPr>
        <xdr:cNvPr id="7" name="Text Box 50"/>
        <xdr:cNvSpPr txBox="1">
          <a:spLocks noChangeArrowheads="1"/>
        </xdr:cNvSpPr>
      </xdr:nvSpPr>
      <xdr:spPr bwMode="auto">
        <a:xfrm>
          <a:off x="4905375" y="3881438"/>
          <a:ext cx="762000" cy="542925"/>
        </a:xfrm>
        <a:prstGeom prst="rect">
          <a:avLst/>
        </a:prstGeom>
        <a:solidFill>
          <a:schemeClr val="bg1">
            <a:lumMod val="85000"/>
          </a:schemeClr>
        </a:solidFill>
        <a:ln>
          <a:noFill/>
        </a:ln>
        <a:effectLst/>
        <a:extLst/>
      </xdr:spPr>
      <xdr:txBody>
        <a:bodyPr vertOverflow="clip" wrap="square" lIns="137160" tIns="54864" rIns="0" bIns="0" anchor="t" upright="1"/>
        <a:lstStyle/>
        <a:p>
          <a:pPr algn="l" rtl="0">
            <a:defRPr sz="1000"/>
          </a:pPr>
          <a:endParaRPr lang="fr-FR" sz="3600" b="1" i="0" u="none" strike="noStrike" baseline="0">
            <a:solidFill>
              <a:srgbClr val="993366"/>
            </a:solidFill>
            <a:latin typeface="Wingdings 2"/>
          </a:endParaRPr>
        </a:p>
      </xdr:txBody>
    </xdr:sp>
    <xdr:clientData/>
  </xdr:twoCellAnchor>
  <xdr:twoCellAnchor editAs="oneCell">
    <xdr:from>
      <xdr:col>0</xdr:col>
      <xdr:colOff>527890</xdr:colOff>
      <xdr:row>1</xdr:row>
      <xdr:rowOff>11475</xdr:rowOff>
    </xdr:from>
    <xdr:to>
      <xdr:col>0</xdr:col>
      <xdr:colOff>1882047</xdr:colOff>
      <xdr:row>5</xdr:row>
      <xdr:rowOff>504939</xdr:rowOff>
    </xdr:to>
    <xdr:pic>
      <xdr:nvPicPr>
        <xdr:cNvPr id="9" name="Image 8" descr="C:\Users\bacquey_d\AppData\Local\Microsoft\Windows\Temporary Internet Files\Content.Outlook\L6C6PQOG\Logo_Prevention.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890" y="183614"/>
          <a:ext cx="1354157" cy="20082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16</xdr:col>
      <xdr:colOff>425223</xdr:colOff>
      <xdr:row>0</xdr:row>
      <xdr:rowOff>0</xdr:rowOff>
    </xdr:from>
    <xdr:ext cx="2432277" cy="2517321"/>
    <xdr:sp macro="" textlink="">
      <xdr:nvSpPr>
        <xdr:cNvPr id="3" name="Oval 283"/>
        <xdr:cNvSpPr>
          <a:spLocks noChangeArrowheads="1"/>
        </xdr:cNvSpPr>
      </xdr:nvSpPr>
      <xdr:spPr bwMode="auto">
        <a:xfrm>
          <a:off x="24771123" y="0"/>
          <a:ext cx="2432277" cy="2517321"/>
        </a:xfrm>
        <a:prstGeom prst="ellipse">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oneCellAnchor>
  <xdr:oneCellAnchor>
    <xdr:from>
      <xdr:col>16</xdr:col>
      <xdr:colOff>629330</xdr:colOff>
      <xdr:row>1</xdr:row>
      <xdr:rowOff>285070</xdr:rowOff>
    </xdr:from>
    <xdr:ext cx="2075089" cy="1037545"/>
    <xdr:sp macro="" textlink="">
      <xdr:nvSpPr>
        <xdr:cNvPr id="4" name="ZoneTexte 3"/>
        <xdr:cNvSpPr txBox="1"/>
      </xdr:nvSpPr>
      <xdr:spPr>
        <a:xfrm>
          <a:off x="24975230" y="704170"/>
          <a:ext cx="2075089" cy="1037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gn="ctr"/>
          <a:r>
            <a:rPr lang="fr-FR" sz="2000" b="1">
              <a:solidFill>
                <a:schemeClr val="accent2">
                  <a:lumMod val="50000"/>
                </a:schemeClr>
              </a:solidFill>
              <a:latin typeface="Tahoma" panose="020B0604030504040204" pitchFamily="34" charset="0"/>
              <a:ea typeface="Tahoma" panose="020B0604030504040204" pitchFamily="34" charset="0"/>
              <a:cs typeface="Tahoma" panose="020B0604030504040204" pitchFamily="34" charset="0"/>
            </a:rPr>
            <a:t>Tableau de synthèse </a:t>
          </a:r>
        </a:p>
      </xdr:txBody>
    </xdr:sp>
    <xdr:clientData/>
  </xdr:oneCellAnchor>
  <xdr:twoCellAnchor editAs="oneCell">
    <xdr:from>
      <xdr:col>2</xdr:col>
      <xdr:colOff>369627</xdr:colOff>
      <xdr:row>0</xdr:row>
      <xdr:rowOff>355410</xdr:rowOff>
    </xdr:from>
    <xdr:to>
      <xdr:col>2</xdr:col>
      <xdr:colOff>1723056</xdr:colOff>
      <xdr:row>3</xdr:row>
      <xdr:rowOff>590212</xdr:rowOff>
    </xdr:to>
    <xdr:pic>
      <xdr:nvPicPr>
        <xdr:cNvPr id="7" name="Image 6"/>
        <xdr:cNvPicPr>
          <a:picLocks noChangeAspect="1"/>
        </xdr:cNvPicPr>
      </xdr:nvPicPr>
      <xdr:blipFill>
        <a:blip xmlns:r="http://schemas.openxmlformats.org/officeDocument/2006/relationships" r:embed="rId1"/>
        <a:stretch>
          <a:fillRect/>
        </a:stretch>
      </xdr:blipFill>
      <xdr:spPr>
        <a:xfrm>
          <a:off x="995149" y="355410"/>
          <a:ext cx="1353429" cy="2011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358468</xdr:colOff>
      <xdr:row>2</xdr:row>
      <xdr:rowOff>133145</xdr:rowOff>
    </xdr:from>
    <xdr:to>
      <xdr:col>1</xdr:col>
      <xdr:colOff>1505565</xdr:colOff>
      <xdr:row>7</xdr:row>
      <xdr:rowOff>45950</xdr:rowOff>
    </xdr:to>
    <xdr:pic>
      <xdr:nvPicPr>
        <xdr:cNvPr id="5" name="Image 4"/>
        <xdr:cNvPicPr>
          <a:picLocks noChangeAspect="1"/>
        </xdr:cNvPicPr>
      </xdr:nvPicPr>
      <xdr:blipFill>
        <a:blip xmlns:r="http://schemas.openxmlformats.org/officeDocument/2006/relationships" r:embed="rId1"/>
        <a:stretch>
          <a:fillRect/>
        </a:stretch>
      </xdr:blipFill>
      <xdr:spPr>
        <a:xfrm>
          <a:off x="573549" y="778387"/>
          <a:ext cx="1147097" cy="17051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ersions%202014/CC%20EvRP%20CDG%20sign&#233;s%20avt%202014/2014%20FNPRensadm%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rchives/CC%20EvRP%20hors%20CDG%20mut'/2014%20FNPRensadm%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éservé FNP"/>
      <sheetName val="Informations "/>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éservé FNP"/>
      <sheetName val="Informations "/>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workbookViewId="0">
      <selection activeCell="D13" sqref="D13"/>
    </sheetView>
  </sheetViews>
  <sheetFormatPr baseColWidth="10" defaultColWidth="0" defaultRowHeight="12.75" zeroHeight="1" x14ac:dyDescent="0.2"/>
  <cols>
    <col min="1" max="14" width="11.42578125" customWidth="1"/>
    <col min="15" max="16384" width="11.42578125" hidden="1"/>
  </cols>
  <sheetData>
    <row r="1" spans="2:13" x14ac:dyDescent="0.2"/>
    <row r="2" spans="2:13" x14ac:dyDescent="0.2"/>
    <row r="3" spans="2:13" x14ac:dyDescent="0.2"/>
    <row r="4" spans="2:13" x14ac:dyDescent="0.2"/>
    <row r="5" spans="2:13" ht="26.25" x14ac:dyDescent="0.2">
      <c r="D5" s="286" t="s">
        <v>183</v>
      </c>
      <c r="E5" s="286"/>
      <c r="F5" s="286"/>
      <c r="G5" s="286"/>
      <c r="H5" s="286"/>
      <c r="I5" s="286"/>
      <c r="J5" s="286"/>
      <c r="K5" s="286"/>
    </row>
    <row r="6" spans="2:13" x14ac:dyDescent="0.2"/>
    <row r="7" spans="2:13" x14ac:dyDescent="0.2"/>
    <row r="8" spans="2:13" x14ac:dyDescent="0.2"/>
    <row r="9" spans="2:13" x14ac:dyDescent="0.2">
      <c r="E9" s="289" t="s">
        <v>188</v>
      </c>
      <c r="F9" s="289"/>
      <c r="G9" s="289"/>
      <c r="H9" s="289"/>
      <c r="I9" s="289"/>
      <c r="J9" s="289"/>
      <c r="K9" s="289"/>
    </row>
    <row r="10" spans="2:13" ht="37.5" customHeight="1" x14ac:dyDescent="0.2">
      <c r="E10" s="289"/>
      <c r="F10" s="289"/>
      <c r="G10" s="289"/>
      <c r="H10" s="289"/>
      <c r="I10" s="289"/>
      <c r="J10" s="289"/>
      <c r="K10" s="289"/>
    </row>
    <row r="11" spans="2:13" ht="30.75" customHeight="1" x14ac:dyDescent="0.2">
      <c r="E11" s="289" t="s">
        <v>33</v>
      </c>
      <c r="F11" s="289"/>
      <c r="G11" s="289"/>
      <c r="H11" s="289"/>
      <c r="I11" s="289"/>
      <c r="J11" s="289"/>
      <c r="K11" s="289"/>
    </row>
    <row r="12" spans="2:13" x14ac:dyDescent="0.2"/>
    <row r="13" spans="2:13" x14ac:dyDescent="0.2">
      <c r="G13" t="s">
        <v>198</v>
      </c>
    </row>
    <row r="14" spans="2:13" ht="82.5" customHeight="1" x14ac:dyDescent="0.3">
      <c r="B14" s="287" t="s">
        <v>189</v>
      </c>
      <c r="C14" s="287"/>
      <c r="D14" s="287"/>
      <c r="E14" s="287"/>
      <c r="F14" s="287"/>
      <c r="G14" s="287"/>
      <c r="H14" s="287"/>
      <c r="I14" s="287"/>
      <c r="J14" s="287"/>
      <c r="K14" s="287"/>
      <c r="L14" s="287"/>
      <c r="M14" s="287"/>
    </row>
    <row r="15" spans="2:13" x14ac:dyDescent="0.2"/>
    <row r="16" spans="2:13" ht="45" customHeight="1" x14ac:dyDescent="0.2">
      <c r="B16" s="288" t="s">
        <v>190</v>
      </c>
      <c r="C16" s="288"/>
      <c r="D16" s="288"/>
      <c r="E16" s="288"/>
      <c r="F16" s="288"/>
      <c r="G16" s="288"/>
      <c r="H16" s="288"/>
      <c r="I16" s="288"/>
      <c r="J16" s="288"/>
      <c r="K16" s="288"/>
      <c r="L16" s="288"/>
      <c r="M16" s="288"/>
    </row>
    <row r="17" spans="2:13" x14ac:dyDescent="0.2"/>
    <row r="18" spans="2:13" ht="18.75" x14ac:dyDescent="0.2">
      <c r="B18" s="92" t="s">
        <v>191</v>
      </c>
    </row>
    <row r="19" spans="2:13" x14ac:dyDescent="0.2"/>
    <row r="20" spans="2:13" ht="18.75" x14ac:dyDescent="0.2">
      <c r="B20" s="92" t="s">
        <v>192</v>
      </c>
    </row>
    <row r="21" spans="2:13" x14ac:dyDescent="0.2"/>
    <row r="22" spans="2:13" ht="36" customHeight="1" x14ac:dyDescent="0.2">
      <c r="B22" s="285" t="s">
        <v>193</v>
      </c>
      <c r="C22" s="285"/>
      <c r="D22" s="285"/>
      <c r="E22" s="285"/>
      <c r="F22" s="285"/>
      <c r="G22" s="285"/>
      <c r="H22" s="285"/>
      <c r="I22" s="285"/>
      <c r="J22" s="285"/>
      <c r="K22" s="285"/>
      <c r="L22" s="285"/>
      <c r="M22" s="285"/>
    </row>
    <row r="23" spans="2:13" x14ac:dyDescent="0.2"/>
    <row r="24" spans="2:13" ht="73.5" customHeight="1" x14ac:dyDescent="0.2">
      <c r="B24" s="285" t="s">
        <v>194</v>
      </c>
      <c r="C24" s="285"/>
      <c r="D24" s="285"/>
      <c r="E24" s="285"/>
      <c r="F24" s="285"/>
      <c r="G24" s="285"/>
      <c r="H24" s="285"/>
      <c r="I24" s="285"/>
      <c r="J24" s="285"/>
      <c r="K24" s="285"/>
      <c r="L24" s="285"/>
      <c r="M24" s="285"/>
    </row>
    <row r="25" spans="2:13" x14ac:dyDescent="0.2"/>
    <row r="26" spans="2:13" x14ac:dyDescent="0.2"/>
    <row r="27" spans="2:13" ht="18.75" x14ac:dyDescent="0.2">
      <c r="B27" s="92" t="s">
        <v>337</v>
      </c>
    </row>
    <row r="28" spans="2:13" ht="35.25" customHeight="1" x14ac:dyDescent="0.2">
      <c r="B28" s="285" t="s">
        <v>338</v>
      </c>
      <c r="C28" s="285"/>
      <c r="D28" s="285"/>
      <c r="E28" s="285"/>
      <c r="F28" s="285"/>
      <c r="G28" s="285"/>
      <c r="H28" s="285"/>
      <c r="I28" s="285"/>
      <c r="J28" s="285"/>
      <c r="K28" s="285"/>
      <c r="L28" s="285"/>
      <c r="M28" s="285"/>
    </row>
    <row r="29" spans="2:13" x14ac:dyDescent="0.2"/>
    <row r="30" spans="2:13" ht="18.75" x14ac:dyDescent="0.2">
      <c r="B30" s="92" t="s">
        <v>195</v>
      </c>
    </row>
    <row r="31" spans="2:13" x14ac:dyDescent="0.2"/>
    <row r="32" spans="2:13" ht="37.5" customHeight="1" x14ac:dyDescent="0.2">
      <c r="B32" s="285" t="s">
        <v>196</v>
      </c>
      <c r="C32" s="285"/>
      <c r="D32" s="285"/>
      <c r="E32" s="285"/>
      <c r="F32" s="285"/>
      <c r="G32" s="285"/>
      <c r="H32" s="285"/>
      <c r="I32" s="285"/>
      <c r="J32" s="285"/>
      <c r="K32" s="285"/>
      <c r="L32" s="285"/>
      <c r="M32" s="285"/>
    </row>
    <row r="33" spans="2:2" x14ac:dyDescent="0.2"/>
    <row r="34" spans="2:2" ht="18.75" x14ac:dyDescent="0.2">
      <c r="B34" s="92" t="s">
        <v>197</v>
      </c>
    </row>
    <row r="35" spans="2:2" x14ac:dyDescent="0.2"/>
    <row r="36" spans="2:2" x14ac:dyDescent="0.2"/>
    <row r="37" spans="2:2" x14ac:dyDescent="0.2"/>
  </sheetData>
  <mergeCells count="9">
    <mergeCell ref="B22:M22"/>
    <mergeCell ref="B24:M24"/>
    <mergeCell ref="B28:M28"/>
    <mergeCell ref="B32:M32"/>
    <mergeCell ref="D5:K5"/>
    <mergeCell ref="B14:M14"/>
    <mergeCell ref="B16:M16"/>
    <mergeCell ref="E9:K10"/>
    <mergeCell ref="E11:K11"/>
  </mergeCells>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L233"/>
  <sheetViews>
    <sheetView showGridLines="0" tabSelected="1" zoomScale="83" zoomScaleNormal="83" zoomScaleSheetLayoutView="85" workbookViewId="0">
      <selection activeCell="B15" sqref="B15"/>
    </sheetView>
  </sheetViews>
  <sheetFormatPr baseColWidth="10" defaultColWidth="11.42578125" defaultRowHeight="15.75" zeroHeight="1" x14ac:dyDescent="0.25"/>
  <cols>
    <col min="1" max="1" width="52.42578125" style="13" customWidth="1"/>
    <col min="2" max="2" width="47.5703125" style="14" customWidth="1"/>
    <col min="3" max="3" width="71.28515625" style="14" customWidth="1"/>
    <col min="4" max="4" width="30.28515625" style="13" customWidth="1"/>
    <col min="5" max="5" width="23.28515625" style="100" hidden="1" customWidth="1"/>
    <col min="6" max="6" width="18.140625" style="100" hidden="1" customWidth="1"/>
    <col min="7" max="8" width="17.28515625" style="100" hidden="1" customWidth="1"/>
    <col min="9" max="9" width="28.7109375" style="100" hidden="1" customWidth="1"/>
    <col min="10" max="10" width="17.140625" style="100" hidden="1" customWidth="1"/>
    <col min="11" max="11" width="28.28515625" style="100" hidden="1" customWidth="1"/>
    <col min="12" max="12" width="23.85546875" style="100" hidden="1" customWidth="1"/>
    <col min="13" max="16384" width="11.42578125" style="13"/>
  </cols>
  <sheetData>
    <row r="1" spans="1:12" ht="13.5" customHeight="1" x14ac:dyDescent="0.25">
      <c r="A1" s="14"/>
      <c r="C1" s="13"/>
    </row>
    <row r="2" spans="1:12" ht="30" customHeight="1" x14ac:dyDescent="0.25">
      <c r="A2" s="14"/>
      <c r="C2" s="13"/>
    </row>
    <row r="3" spans="1:12" ht="30" customHeight="1" x14ac:dyDescent="0.25">
      <c r="A3" s="310" t="s">
        <v>183</v>
      </c>
      <c r="B3" s="311"/>
      <c r="C3" s="311"/>
      <c r="E3" s="240"/>
      <c r="F3" s="241"/>
      <c r="G3" s="241"/>
      <c r="H3" s="241"/>
      <c r="I3" s="241"/>
      <c r="J3" s="241"/>
      <c r="K3" s="242" t="s">
        <v>149</v>
      </c>
      <c r="L3" s="241"/>
    </row>
    <row r="4" spans="1:12" ht="30" customHeight="1" x14ac:dyDescent="0.25">
      <c r="A4" s="311"/>
      <c r="B4" s="311"/>
      <c r="C4" s="311"/>
      <c r="E4" s="243" t="s">
        <v>260</v>
      </c>
      <c r="F4" s="243" t="s">
        <v>259</v>
      </c>
      <c r="G4" s="243" t="s">
        <v>3</v>
      </c>
      <c r="H4" s="243"/>
      <c r="I4" s="243" t="s">
        <v>115</v>
      </c>
      <c r="J4" s="243" t="s">
        <v>116</v>
      </c>
      <c r="K4" s="243" t="s">
        <v>150</v>
      </c>
      <c r="L4" s="243"/>
    </row>
    <row r="5" spans="1:12" ht="30" customHeight="1" x14ac:dyDescent="0.35">
      <c r="A5" s="14"/>
      <c r="C5" s="15"/>
      <c r="E5" s="239" t="s">
        <v>261</v>
      </c>
      <c r="F5" s="239" t="s">
        <v>125</v>
      </c>
      <c r="G5" s="239" t="s">
        <v>154</v>
      </c>
      <c r="H5" s="239" t="s">
        <v>154</v>
      </c>
      <c r="I5" s="239" t="s">
        <v>152</v>
      </c>
      <c r="J5" s="239" t="s">
        <v>156</v>
      </c>
      <c r="K5" s="239" t="s">
        <v>117</v>
      </c>
      <c r="L5" s="239" t="s">
        <v>151</v>
      </c>
    </row>
    <row r="6" spans="1:12" ht="46.5" customHeight="1" x14ac:dyDescent="0.35">
      <c r="A6" s="312" t="s">
        <v>348</v>
      </c>
      <c r="B6" s="313"/>
      <c r="C6" s="313"/>
      <c r="E6" s="239" t="s">
        <v>262</v>
      </c>
      <c r="F6" s="239" t="s">
        <v>168</v>
      </c>
      <c r="G6" s="239" t="s">
        <v>159</v>
      </c>
      <c r="H6" s="239" t="s">
        <v>123</v>
      </c>
      <c r="I6" s="239" t="s">
        <v>155</v>
      </c>
      <c r="J6" s="239" t="s">
        <v>160</v>
      </c>
      <c r="K6" s="239" t="s">
        <v>138</v>
      </c>
      <c r="L6" s="239" t="s">
        <v>153</v>
      </c>
    </row>
    <row r="7" spans="1:12" ht="15" customHeight="1" x14ac:dyDescent="0.25">
      <c r="A7" s="12"/>
      <c r="B7" s="12"/>
      <c r="C7" s="25"/>
      <c r="E7" s="239" t="s">
        <v>263</v>
      </c>
      <c r="F7" s="239" t="s">
        <v>121</v>
      </c>
      <c r="G7" s="239" t="s">
        <v>267</v>
      </c>
      <c r="H7" s="239" t="s">
        <v>268</v>
      </c>
      <c r="I7" s="239" t="s">
        <v>119</v>
      </c>
      <c r="J7" s="239" t="s">
        <v>280</v>
      </c>
      <c r="K7" s="239" t="s">
        <v>120</v>
      </c>
      <c r="L7" s="239" t="s">
        <v>118</v>
      </c>
    </row>
    <row r="8" spans="1:12" ht="34.5" customHeight="1" x14ac:dyDescent="0.25">
      <c r="A8" s="314" t="s">
        <v>335</v>
      </c>
      <c r="B8" s="315"/>
      <c r="C8" s="315"/>
      <c r="E8" s="239" t="s">
        <v>264</v>
      </c>
      <c r="F8" s="239" t="s">
        <v>127</v>
      </c>
      <c r="H8" s="239"/>
      <c r="I8" s="239" t="s">
        <v>158</v>
      </c>
      <c r="J8" s="239" t="s">
        <v>169</v>
      </c>
      <c r="L8" s="239" t="s">
        <v>157</v>
      </c>
    </row>
    <row r="9" spans="1:12" ht="18" customHeight="1" thickBot="1" x14ac:dyDescent="0.3">
      <c r="A9" s="307"/>
      <c r="B9" s="308"/>
      <c r="C9" s="309"/>
      <c r="E9" s="239" t="s">
        <v>265</v>
      </c>
      <c r="F9" s="239" t="s">
        <v>161</v>
      </c>
      <c r="G9" s="239"/>
      <c r="I9" s="239" t="s">
        <v>331</v>
      </c>
      <c r="J9" s="239"/>
      <c r="K9" s="239"/>
      <c r="L9" s="239"/>
    </row>
    <row r="10" spans="1:12" ht="60" customHeight="1" x14ac:dyDescent="0.25">
      <c r="A10" s="304" t="s">
        <v>272</v>
      </c>
      <c r="B10" s="305"/>
      <c r="C10" s="306"/>
      <c r="E10" s="239" t="s">
        <v>266</v>
      </c>
      <c r="F10" s="239" t="s">
        <v>162</v>
      </c>
      <c r="G10" s="239"/>
      <c r="H10" s="239"/>
      <c r="I10" s="239" t="s">
        <v>122</v>
      </c>
      <c r="J10" s="239"/>
      <c r="K10" s="239"/>
      <c r="L10" s="239"/>
    </row>
    <row r="11" spans="1:12" ht="33" customHeight="1" x14ac:dyDescent="0.25">
      <c r="A11" s="22" t="s">
        <v>104</v>
      </c>
      <c r="B11" s="23"/>
      <c r="C11" s="24" t="s">
        <v>131</v>
      </c>
      <c r="E11" s="239"/>
      <c r="F11" s="239" t="s">
        <v>163</v>
      </c>
      <c r="G11" s="239"/>
      <c r="H11" s="239"/>
      <c r="I11" s="239" t="s">
        <v>124</v>
      </c>
      <c r="J11" s="239"/>
      <c r="K11" s="239"/>
      <c r="L11" s="239"/>
    </row>
    <row r="12" spans="1:12" ht="35.1" customHeight="1" x14ac:dyDescent="0.25">
      <c r="A12" s="96" t="s">
        <v>255</v>
      </c>
      <c r="B12" s="97"/>
      <c r="C12" s="54" t="s">
        <v>256</v>
      </c>
      <c r="E12" s="239"/>
      <c r="F12" s="239" t="s">
        <v>258</v>
      </c>
      <c r="G12" s="239"/>
      <c r="H12" s="239"/>
      <c r="I12" s="239" t="s">
        <v>126</v>
      </c>
      <c r="J12" s="239"/>
      <c r="K12" s="239"/>
      <c r="L12" s="239"/>
    </row>
    <row r="13" spans="1:12" ht="35.1" customHeight="1" x14ac:dyDescent="0.25">
      <c r="A13" s="96"/>
      <c r="B13" s="99" t="str">
        <f>IF(B12="","Veuillez sélectionner la fonction publique d'appartenance","")</f>
        <v>Veuillez sélectionner la fonction publique d'appartenance</v>
      </c>
      <c r="C13" s="98"/>
      <c r="E13" s="239"/>
      <c r="F13" s="239" t="s">
        <v>164</v>
      </c>
      <c r="G13" s="239"/>
      <c r="H13" s="239"/>
      <c r="I13" s="239"/>
      <c r="J13" s="239"/>
      <c r="K13" s="239"/>
      <c r="L13" s="239"/>
    </row>
    <row r="14" spans="1:12" ht="59.25" customHeight="1" x14ac:dyDescent="0.25">
      <c r="A14" s="109" t="str">
        <f>IF(OR(B12="Hospitalière",B12=""),"","La démarche de prévention est-elle réalisée avec le soutien du CDG FPT ? (réponse obligatoire)")</f>
        <v/>
      </c>
      <c r="B14" s="94"/>
      <c r="C14" s="54" t="str">
        <f>IF(A14="","","Répondez par Oui ou par Non")</f>
        <v/>
      </c>
      <c r="E14" s="239"/>
      <c r="F14" s="239" t="s">
        <v>165</v>
      </c>
      <c r="G14" s="239"/>
      <c r="H14" s="239"/>
      <c r="I14" s="239"/>
      <c r="J14" s="239"/>
      <c r="K14" s="239"/>
      <c r="L14" s="239"/>
    </row>
    <row r="15" spans="1:12" ht="35.25" customHeight="1" x14ac:dyDescent="0.25">
      <c r="A15" s="110" t="s">
        <v>271</v>
      </c>
      <c r="B15" s="108"/>
      <c r="C15" s="238" t="str">
        <f>IF(B15="","Indiquer le n° de département",VLOOKUP(B15,'FS '!L4:O105,2))</f>
        <v>Indiquer le n° de département</v>
      </c>
      <c r="E15" s="239"/>
      <c r="F15" s="239" t="s">
        <v>166</v>
      </c>
      <c r="G15" s="239"/>
      <c r="H15" s="239"/>
      <c r="I15" s="239"/>
      <c r="J15" s="239"/>
      <c r="K15" s="239"/>
      <c r="L15" s="239"/>
    </row>
    <row r="16" spans="1:12" ht="37.5" x14ac:dyDescent="0.25">
      <c r="A16" s="46" t="s">
        <v>30</v>
      </c>
      <c r="B16" s="47"/>
      <c r="C16" s="49" t="s">
        <v>254</v>
      </c>
      <c r="E16" s="239"/>
      <c r="F16" s="239" t="s">
        <v>167</v>
      </c>
      <c r="G16" s="239"/>
      <c r="H16" s="239"/>
      <c r="I16" s="239"/>
      <c r="J16" s="239"/>
      <c r="K16" s="239"/>
      <c r="L16" s="239"/>
    </row>
    <row r="17" spans="1:12" ht="27.75" customHeight="1" x14ac:dyDescent="0.25">
      <c r="A17" s="43"/>
      <c r="B17" s="111" t="str">
        <f>IF(B16="mairie","Remplacer par Commune","")</f>
        <v/>
      </c>
      <c r="C17" s="112"/>
      <c r="E17" s="239"/>
      <c r="F17" s="239" t="s">
        <v>128</v>
      </c>
      <c r="G17" s="239"/>
      <c r="H17" s="239"/>
      <c r="I17" s="239"/>
      <c r="J17" s="239"/>
      <c r="K17" s="239"/>
      <c r="L17" s="239"/>
    </row>
    <row r="18" spans="1:12" ht="42.75" customHeight="1" x14ac:dyDescent="0.25">
      <c r="A18" s="44" t="s">
        <v>29</v>
      </c>
      <c r="B18" s="48"/>
      <c r="C18" s="50" t="s">
        <v>244</v>
      </c>
      <c r="E18" s="239"/>
      <c r="F18" s="239" t="s">
        <v>129</v>
      </c>
      <c r="G18" s="239"/>
      <c r="H18" s="239"/>
      <c r="I18" s="239"/>
      <c r="J18" s="239"/>
      <c r="K18" s="239"/>
      <c r="L18" s="239"/>
    </row>
    <row r="19" spans="1:12" ht="33" customHeight="1" x14ac:dyDescent="0.25">
      <c r="A19" s="44" t="s">
        <v>24</v>
      </c>
      <c r="B19" s="284"/>
      <c r="C19" s="50"/>
    </row>
    <row r="20" spans="1:12" ht="44.25" customHeight="1" x14ac:dyDescent="0.25">
      <c r="A20" s="45" t="s">
        <v>1</v>
      </c>
      <c r="B20" s="52"/>
      <c r="C20" s="51" t="s">
        <v>186</v>
      </c>
    </row>
    <row r="21" spans="1:12" ht="18" customHeight="1" x14ac:dyDescent="0.25">
      <c r="A21" s="307"/>
      <c r="B21" s="308"/>
      <c r="C21" s="309"/>
    </row>
    <row r="22" spans="1:12" ht="30" customHeight="1" x14ac:dyDescent="0.25">
      <c r="A22" s="22" t="s">
        <v>105</v>
      </c>
      <c r="B22" s="23"/>
      <c r="C22" s="24" t="s">
        <v>131</v>
      </c>
    </row>
    <row r="23" spans="1:12" ht="43.5" customHeight="1" x14ac:dyDescent="0.25">
      <c r="A23" s="43" t="s">
        <v>11</v>
      </c>
      <c r="B23" s="53"/>
      <c r="C23" s="54" t="s">
        <v>245</v>
      </c>
    </row>
    <row r="24" spans="1:12" ht="36.75" customHeight="1" x14ac:dyDescent="0.25">
      <c r="A24" s="44" t="s">
        <v>12</v>
      </c>
      <c r="B24" s="53"/>
      <c r="C24" s="50"/>
    </row>
    <row r="25" spans="1:12" ht="24.95" customHeight="1" x14ac:dyDescent="0.25">
      <c r="A25" s="44" t="s">
        <v>13</v>
      </c>
      <c r="B25" s="55"/>
      <c r="C25" s="50" t="s">
        <v>134</v>
      </c>
      <c r="E25" s="8"/>
      <c r="F25" s="8"/>
      <c r="G25" s="8"/>
      <c r="H25" s="8"/>
      <c r="J25" s="8"/>
      <c r="K25" s="8"/>
      <c r="L25" s="8"/>
    </row>
    <row r="26" spans="1:12" ht="24.95" customHeight="1" x14ac:dyDescent="0.25">
      <c r="A26" s="44" t="s">
        <v>14</v>
      </c>
      <c r="B26" s="93"/>
      <c r="C26" s="50"/>
      <c r="E26" s="8"/>
      <c r="F26" s="8"/>
      <c r="G26" s="8"/>
      <c r="H26" s="8"/>
      <c r="J26" s="8"/>
      <c r="K26" s="8"/>
      <c r="L26" s="8"/>
    </row>
    <row r="27" spans="1:12" ht="24.95" customHeight="1" x14ac:dyDescent="0.25">
      <c r="A27" s="44" t="s">
        <v>15</v>
      </c>
      <c r="B27" s="55"/>
      <c r="C27" s="50" t="s">
        <v>246</v>
      </c>
      <c r="E27" s="8"/>
      <c r="F27" s="8"/>
      <c r="G27" s="8"/>
      <c r="H27" s="8"/>
      <c r="J27" s="8"/>
      <c r="K27" s="8"/>
      <c r="L27" s="8"/>
    </row>
    <row r="28" spans="1:12" ht="24.95" customHeight="1" x14ac:dyDescent="0.25">
      <c r="A28" s="45" t="s">
        <v>16</v>
      </c>
      <c r="B28" s="56"/>
      <c r="C28" s="51" t="s">
        <v>132</v>
      </c>
      <c r="E28" s="8"/>
      <c r="F28" s="8"/>
      <c r="G28" s="8"/>
      <c r="H28" s="8"/>
      <c r="J28" s="8"/>
      <c r="K28" s="8"/>
      <c r="L28" s="8"/>
    </row>
    <row r="29" spans="1:12" ht="18" customHeight="1" x14ac:dyDescent="0.25">
      <c r="A29" s="307"/>
      <c r="B29" s="308"/>
      <c r="C29" s="309"/>
      <c r="E29" s="8"/>
      <c r="F29" s="8"/>
      <c r="G29" s="8"/>
      <c r="H29" s="8"/>
      <c r="J29" s="8"/>
      <c r="K29" s="8"/>
      <c r="L29" s="8"/>
    </row>
    <row r="30" spans="1:12" ht="24.95" customHeight="1" x14ac:dyDescent="0.25">
      <c r="A30" s="22" t="s">
        <v>273</v>
      </c>
      <c r="B30" s="23"/>
      <c r="C30" s="24" t="s">
        <v>131</v>
      </c>
      <c r="E30" s="8"/>
      <c r="F30" s="8"/>
      <c r="G30" s="8"/>
      <c r="H30" s="8"/>
      <c r="J30" s="8"/>
      <c r="K30" s="8"/>
      <c r="L30" s="8"/>
    </row>
    <row r="31" spans="1:12" ht="39" customHeight="1" x14ac:dyDescent="0.25">
      <c r="A31" s="43" t="s">
        <v>6</v>
      </c>
      <c r="B31" s="53"/>
      <c r="C31" s="54" t="s">
        <v>133</v>
      </c>
    </row>
    <row r="32" spans="1:12" ht="33" customHeight="1" x14ac:dyDescent="0.25">
      <c r="A32" s="44" t="s">
        <v>0</v>
      </c>
      <c r="B32" s="55"/>
      <c r="C32" s="50" t="s">
        <v>247</v>
      </c>
    </row>
    <row r="33" spans="1:12" ht="24.95" customHeight="1" x14ac:dyDescent="0.25">
      <c r="A33" s="44" t="s">
        <v>2</v>
      </c>
      <c r="B33" s="55"/>
      <c r="C33" s="50" t="s">
        <v>248</v>
      </c>
    </row>
    <row r="34" spans="1:12" ht="41.25" customHeight="1" x14ac:dyDescent="0.25">
      <c r="A34" s="44" t="s">
        <v>3</v>
      </c>
      <c r="B34" s="55"/>
      <c r="C34" s="50" t="s">
        <v>130</v>
      </c>
    </row>
    <row r="35" spans="1:12" ht="24.95" customHeight="1" x14ac:dyDescent="0.25">
      <c r="A35" s="44" t="s">
        <v>4</v>
      </c>
      <c r="B35" s="57"/>
      <c r="C35" s="50" t="s">
        <v>187</v>
      </c>
    </row>
    <row r="36" spans="1:12" ht="27.75" customHeight="1" x14ac:dyDescent="0.25">
      <c r="A36" s="45" t="s">
        <v>5</v>
      </c>
      <c r="B36" s="58"/>
      <c r="C36" s="59"/>
    </row>
    <row r="37" spans="1:12" ht="18" customHeight="1" x14ac:dyDescent="0.25">
      <c r="A37" s="307"/>
      <c r="B37" s="308"/>
      <c r="C37" s="309"/>
    </row>
    <row r="38" spans="1:12" ht="24.95" customHeight="1" x14ac:dyDescent="0.25">
      <c r="A38" s="22" t="s">
        <v>274</v>
      </c>
      <c r="B38" s="23"/>
      <c r="C38" s="24" t="s">
        <v>131</v>
      </c>
    </row>
    <row r="39" spans="1:12" ht="37.5" customHeight="1" x14ac:dyDescent="0.25">
      <c r="A39" s="116" t="s">
        <v>6</v>
      </c>
      <c r="B39" s="117"/>
      <c r="C39" s="118" t="s">
        <v>133</v>
      </c>
    </row>
    <row r="40" spans="1:12" ht="33.75" customHeight="1" x14ac:dyDescent="0.25">
      <c r="A40" s="119" t="s">
        <v>0</v>
      </c>
      <c r="B40" s="120"/>
      <c r="C40" s="121" t="s">
        <v>275</v>
      </c>
    </row>
    <row r="41" spans="1:12" ht="27.75" customHeight="1" x14ac:dyDescent="0.25">
      <c r="A41" s="119" t="s">
        <v>2</v>
      </c>
      <c r="B41" s="120"/>
      <c r="C41" s="121" t="s">
        <v>276</v>
      </c>
    </row>
    <row r="42" spans="1:12" ht="24.95" customHeight="1" x14ac:dyDescent="0.25">
      <c r="A42" s="119" t="s">
        <v>3</v>
      </c>
      <c r="B42" s="120"/>
      <c r="C42" s="121" t="s">
        <v>277</v>
      </c>
    </row>
    <row r="43" spans="1:12" ht="33.75" customHeight="1" x14ac:dyDescent="0.25">
      <c r="A43" s="119" t="str">
        <f>IF(OR(B42="Maire",B42="Président",B42="Présidente"),"","Date de l'arrêté de délégation de signature")</f>
        <v>Date de l'arrêté de délégation de signature</v>
      </c>
      <c r="B43" s="122"/>
      <c r="C43" s="121" t="s">
        <v>278</v>
      </c>
    </row>
    <row r="44" spans="1:12" s="16" customFormat="1" ht="34.5" customHeight="1" thickBot="1" x14ac:dyDescent="0.3">
      <c r="A44" s="123" t="s">
        <v>279</v>
      </c>
      <c r="B44" s="124"/>
      <c r="C44" s="76" t="s">
        <v>133</v>
      </c>
      <c r="E44" s="101"/>
      <c r="F44" s="101"/>
      <c r="G44" s="101"/>
      <c r="H44" s="101"/>
      <c r="I44" s="101"/>
      <c r="J44" s="101"/>
      <c r="K44" s="101"/>
      <c r="L44" s="101"/>
    </row>
    <row r="45" spans="1:12" ht="60" customHeight="1" x14ac:dyDescent="0.25">
      <c r="A45" s="304" t="s">
        <v>286</v>
      </c>
      <c r="B45" s="316"/>
      <c r="C45" s="317"/>
    </row>
    <row r="46" spans="1:12" ht="24.95" customHeight="1" x14ac:dyDescent="0.25">
      <c r="A46" s="22" t="s">
        <v>281</v>
      </c>
      <c r="B46" s="23"/>
      <c r="C46" s="42"/>
    </row>
    <row r="47" spans="1:12" ht="50.25" customHeight="1" x14ac:dyDescent="0.25">
      <c r="A47" s="65" t="s">
        <v>282</v>
      </c>
      <c r="B47" s="125"/>
      <c r="C47" s="118" t="s">
        <v>283</v>
      </c>
    </row>
    <row r="48" spans="1:12" ht="45" customHeight="1" x14ac:dyDescent="0.25">
      <c r="A48" s="126" t="s">
        <v>284</v>
      </c>
      <c r="B48" s="127"/>
      <c r="C48" s="121"/>
    </row>
    <row r="49" spans="1:12" ht="65.25" customHeight="1" x14ac:dyDescent="0.25">
      <c r="A49" s="126" t="s">
        <v>285</v>
      </c>
      <c r="B49" s="127"/>
      <c r="C49" s="121"/>
    </row>
    <row r="50" spans="1:12" ht="72.75" customHeight="1" x14ac:dyDescent="0.25">
      <c r="A50" s="128" t="s">
        <v>97</v>
      </c>
      <c r="B50" s="129"/>
      <c r="C50" s="118" t="s">
        <v>283</v>
      </c>
    </row>
    <row r="51" spans="1:12" s="16" customFormat="1" ht="18" customHeight="1" x14ac:dyDescent="0.25">
      <c r="A51" s="307"/>
      <c r="B51" s="308"/>
      <c r="C51" s="309"/>
      <c r="E51" s="101"/>
      <c r="F51" s="101"/>
      <c r="G51" s="101"/>
      <c r="H51" s="101"/>
      <c r="I51" s="101"/>
      <c r="J51" s="101"/>
      <c r="K51" s="101"/>
      <c r="L51" s="101"/>
    </row>
    <row r="52" spans="1:12" ht="61.5" customHeight="1" x14ac:dyDescent="0.25">
      <c r="A52" s="295" t="s">
        <v>287</v>
      </c>
      <c r="B52" s="318"/>
      <c r="C52" s="24" t="s">
        <v>131</v>
      </c>
    </row>
    <row r="53" spans="1:12" ht="30" customHeight="1" x14ac:dyDescent="0.25">
      <c r="A53" s="65" t="s">
        <v>114</v>
      </c>
      <c r="B53" s="88" t="s">
        <v>330</v>
      </c>
      <c r="C53" s="54" t="s">
        <v>184</v>
      </c>
    </row>
    <row r="54" spans="1:12" ht="30" customHeight="1" x14ac:dyDescent="0.25">
      <c r="A54" s="63" t="s">
        <v>17</v>
      </c>
      <c r="B54" s="88" t="s">
        <v>330</v>
      </c>
      <c r="C54" s="51" t="s">
        <v>184</v>
      </c>
    </row>
    <row r="55" spans="1:12" ht="18.75" customHeight="1" x14ac:dyDescent="0.25">
      <c r="A55" s="307"/>
      <c r="B55" s="308"/>
      <c r="C55" s="309"/>
    </row>
    <row r="56" spans="1:12" ht="60" customHeight="1" x14ac:dyDescent="0.25">
      <c r="A56" s="22" t="s">
        <v>288</v>
      </c>
      <c r="B56" s="23"/>
      <c r="C56" s="24" t="s">
        <v>131</v>
      </c>
    </row>
    <row r="57" spans="1:12" ht="69.75" customHeight="1" thickBot="1" x14ac:dyDescent="0.3">
      <c r="A57" s="38" t="s">
        <v>173</v>
      </c>
      <c r="B57" s="88"/>
      <c r="C57" s="282" t="s">
        <v>253</v>
      </c>
    </row>
    <row r="58" spans="1:12" ht="18" customHeight="1" thickBot="1" x14ac:dyDescent="0.3">
      <c r="A58" s="307"/>
      <c r="B58" s="308"/>
      <c r="C58" s="309"/>
    </row>
    <row r="59" spans="1:12" ht="59.25" customHeight="1" x14ac:dyDescent="0.25">
      <c r="A59" s="304" t="s">
        <v>289</v>
      </c>
      <c r="B59" s="316"/>
      <c r="C59" s="317"/>
    </row>
    <row r="60" spans="1:12" ht="124.5" customHeight="1" x14ac:dyDescent="0.25">
      <c r="A60" s="130" t="s">
        <v>290</v>
      </c>
      <c r="B60" s="131"/>
      <c r="C60" s="132" t="s">
        <v>291</v>
      </c>
    </row>
    <row r="61" spans="1:12" ht="18" customHeight="1" thickBot="1" x14ac:dyDescent="0.3">
      <c r="A61" s="319"/>
      <c r="B61" s="320"/>
      <c r="C61" s="321"/>
    </row>
    <row r="62" spans="1:12" ht="62.25" customHeight="1" thickTop="1" x14ac:dyDescent="0.25">
      <c r="A62" s="322" t="s">
        <v>292</v>
      </c>
      <c r="B62" s="323"/>
      <c r="C62" s="324"/>
    </row>
    <row r="63" spans="1:12" ht="207" customHeight="1" thickBot="1" x14ac:dyDescent="0.3">
      <c r="A63" s="325"/>
      <c r="B63" s="326"/>
      <c r="C63" s="327"/>
    </row>
    <row r="64" spans="1:12" ht="18" customHeight="1" thickBot="1" x14ac:dyDescent="0.3">
      <c r="A64" s="319"/>
      <c r="B64" s="320"/>
      <c r="C64" s="321"/>
    </row>
    <row r="65" spans="1:12" ht="102.75" customHeight="1" thickTop="1" thickBot="1" x14ac:dyDescent="0.3">
      <c r="A65" s="328" t="s">
        <v>293</v>
      </c>
      <c r="B65" s="329"/>
      <c r="C65" s="133" t="s">
        <v>1</v>
      </c>
    </row>
    <row r="66" spans="1:12" s="14" customFormat="1" ht="21.95" customHeight="1" x14ac:dyDescent="0.2">
      <c r="A66" s="330"/>
      <c r="B66" s="331"/>
      <c r="C66" s="134"/>
      <c r="E66" s="102"/>
      <c r="F66" s="102"/>
      <c r="G66" s="102"/>
      <c r="H66" s="102"/>
      <c r="I66" s="102"/>
      <c r="J66" s="102"/>
      <c r="K66" s="102"/>
      <c r="L66" s="102"/>
    </row>
    <row r="67" spans="1:12" s="14" customFormat="1" ht="21.95" customHeight="1" x14ac:dyDescent="0.2">
      <c r="A67" s="290"/>
      <c r="B67" s="291"/>
      <c r="C67" s="135"/>
      <c r="E67" s="102"/>
      <c r="F67" s="102"/>
      <c r="G67" s="102"/>
      <c r="H67" s="102"/>
      <c r="I67" s="102"/>
      <c r="J67" s="102"/>
      <c r="K67" s="102"/>
      <c r="L67" s="102"/>
    </row>
    <row r="68" spans="1:12" ht="21.95" customHeight="1" x14ac:dyDescent="0.25">
      <c r="A68" s="290"/>
      <c r="B68" s="291"/>
      <c r="C68" s="135"/>
    </row>
    <row r="69" spans="1:12" ht="21.95" customHeight="1" x14ac:dyDescent="0.25">
      <c r="A69" s="290"/>
      <c r="B69" s="291"/>
      <c r="C69" s="135"/>
    </row>
    <row r="70" spans="1:12" ht="21.95" customHeight="1" x14ac:dyDescent="0.25">
      <c r="A70" s="290"/>
      <c r="B70" s="291"/>
      <c r="C70" s="135"/>
    </row>
    <row r="71" spans="1:12" ht="21.95" customHeight="1" x14ac:dyDescent="0.25">
      <c r="A71" s="290"/>
      <c r="B71" s="291"/>
      <c r="C71" s="135"/>
    </row>
    <row r="72" spans="1:12" ht="21.95" customHeight="1" x14ac:dyDescent="0.25">
      <c r="A72" s="290"/>
      <c r="B72" s="291"/>
      <c r="C72" s="135"/>
    </row>
    <row r="73" spans="1:12" ht="21.95" customHeight="1" x14ac:dyDescent="0.25">
      <c r="A73" s="290"/>
      <c r="B73" s="291"/>
      <c r="C73" s="135"/>
    </row>
    <row r="74" spans="1:12" ht="21.95" customHeight="1" x14ac:dyDescent="0.25">
      <c r="A74" s="290"/>
      <c r="B74" s="291"/>
      <c r="C74" s="135"/>
    </row>
    <row r="75" spans="1:12" ht="21.95" customHeight="1" x14ac:dyDescent="0.25">
      <c r="A75" s="290"/>
      <c r="B75" s="291"/>
      <c r="C75" s="135"/>
    </row>
    <row r="76" spans="1:12" ht="21.95" customHeight="1" x14ac:dyDescent="0.25">
      <c r="A76" s="290"/>
      <c r="B76" s="291"/>
      <c r="C76" s="135"/>
    </row>
    <row r="77" spans="1:12" ht="21.95" customHeight="1" x14ac:dyDescent="0.25">
      <c r="A77" s="290"/>
      <c r="B77" s="291"/>
      <c r="C77" s="135"/>
    </row>
    <row r="78" spans="1:12" ht="21.95" customHeight="1" x14ac:dyDescent="0.25">
      <c r="A78" s="290"/>
      <c r="B78" s="291"/>
      <c r="C78" s="135"/>
    </row>
    <row r="79" spans="1:12" ht="21.95" customHeight="1" x14ac:dyDescent="0.25">
      <c r="A79" s="290"/>
      <c r="B79" s="291"/>
      <c r="C79" s="135"/>
    </row>
    <row r="80" spans="1:12" ht="21.95" customHeight="1" x14ac:dyDescent="0.25">
      <c r="A80" s="290"/>
      <c r="B80" s="291"/>
      <c r="C80" s="135"/>
    </row>
    <row r="81" spans="1:3" ht="21.95" customHeight="1" x14ac:dyDescent="0.25">
      <c r="A81" s="290"/>
      <c r="B81" s="291"/>
      <c r="C81" s="135"/>
    </row>
    <row r="82" spans="1:3" ht="21.95" customHeight="1" x14ac:dyDescent="0.25">
      <c r="A82" s="290"/>
      <c r="B82" s="291"/>
      <c r="C82" s="135"/>
    </row>
    <row r="83" spans="1:3" ht="21.95" customHeight="1" x14ac:dyDescent="0.25">
      <c r="A83" s="290"/>
      <c r="B83" s="291"/>
      <c r="C83" s="135"/>
    </row>
    <row r="84" spans="1:3" ht="21.95" customHeight="1" x14ac:dyDescent="0.25">
      <c r="A84" s="290"/>
      <c r="B84" s="291"/>
      <c r="C84" s="135"/>
    </row>
    <row r="85" spans="1:3" ht="21.95" customHeight="1" x14ac:dyDescent="0.25">
      <c r="A85" s="290"/>
      <c r="B85" s="291"/>
      <c r="C85" s="135"/>
    </row>
    <row r="86" spans="1:3" ht="21.95" customHeight="1" x14ac:dyDescent="0.25">
      <c r="A86" s="290"/>
      <c r="B86" s="291"/>
      <c r="C86" s="135"/>
    </row>
    <row r="87" spans="1:3" ht="21.95" customHeight="1" x14ac:dyDescent="0.25">
      <c r="A87" s="290"/>
      <c r="B87" s="291"/>
      <c r="C87" s="135"/>
    </row>
    <row r="88" spans="1:3" ht="21.95" customHeight="1" x14ac:dyDescent="0.25">
      <c r="A88" s="290"/>
      <c r="B88" s="291"/>
      <c r="C88" s="135"/>
    </row>
    <row r="89" spans="1:3" ht="21.95" customHeight="1" x14ac:dyDescent="0.25">
      <c r="A89" s="290"/>
      <c r="B89" s="291"/>
      <c r="C89" s="135"/>
    </row>
    <row r="90" spans="1:3" ht="21.95" customHeight="1" x14ac:dyDescent="0.25">
      <c r="A90" s="290"/>
      <c r="B90" s="291"/>
      <c r="C90" s="135"/>
    </row>
    <row r="91" spans="1:3" ht="21.95" customHeight="1" x14ac:dyDescent="0.25">
      <c r="A91" s="290"/>
      <c r="B91" s="291"/>
      <c r="C91" s="135"/>
    </row>
    <row r="92" spans="1:3" ht="21.95" customHeight="1" x14ac:dyDescent="0.25">
      <c r="A92" s="290"/>
      <c r="B92" s="291"/>
      <c r="C92" s="135"/>
    </row>
    <row r="93" spans="1:3" ht="21.95" customHeight="1" x14ac:dyDescent="0.25">
      <c r="A93" s="290"/>
      <c r="B93" s="291"/>
      <c r="C93" s="135"/>
    </row>
    <row r="94" spans="1:3" ht="21.95" customHeight="1" x14ac:dyDescent="0.25">
      <c r="A94" s="290"/>
      <c r="B94" s="291"/>
      <c r="C94" s="135"/>
    </row>
    <row r="95" spans="1:3" ht="21.95" customHeight="1" x14ac:dyDescent="0.25">
      <c r="A95" s="290"/>
      <c r="B95" s="291"/>
      <c r="C95" s="135"/>
    </row>
    <row r="96" spans="1:3" ht="21.95" customHeight="1" x14ac:dyDescent="0.25">
      <c r="A96" s="290"/>
      <c r="B96" s="291"/>
      <c r="C96" s="135"/>
    </row>
    <row r="97" spans="1:12" ht="21.95" customHeight="1" x14ac:dyDescent="0.25">
      <c r="A97" s="290"/>
      <c r="B97" s="291"/>
      <c r="C97" s="135"/>
    </row>
    <row r="98" spans="1:12" ht="21.95" customHeight="1" x14ac:dyDescent="0.25">
      <c r="A98" s="290"/>
      <c r="B98" s="291"/>
      <c r="C98" s="135"/>
    </row>
    <row r="99" spans="1:12" s="7" customFormat="1" ht="21.95" customHeight="1" x14ac:dyDescent="0.2">
      <c r="A99" s="290"/>
      <c r="B99" s="291"/>
      <c r="C99" s="135"/>
      <c r="E99" s="103"/>
      <c r="F99" s="103"/>
      <c r="G99" s="103"/>
      <c r="H99" s="103"/>
      <c r="I99" s="103"/>
      <c r="J99" s="103"/>
      <c r="K99" s="103"/>
      <c r="L99" s="103"/>
    </row>
    <row r="100" spans="1:12" ht="21.95" customHeight="1" x14ac:dyDescent="0.25">
      <c r="A100" s="290"/>
      <c r="B100" s="291"/>
      <c r="C100" s="135"/>
    </row>
    <row r="101" spans="1:12" ht="21.95" customHeight="1" x14ac:dyDescent="0.25">
      <c r="A101" s="290"/>
      <c r="B101" s="291"/>
      <c r="C101" s="135"/>
    </row>
    <row r="102" spans="1:12" ht="21.95" customHeight="1" x14ac:dyDescent="0.25">
      <c r="A102" s="290"/>
      <c r="B102" s="291"/>
      <c r="C102" s="135"/>
    </row>
    <row r="103" spans="1:12" ht="21.95" customHeight="1" x14ac:dyDescent="0.25">
      <c r="A103" s="290"/>
      <c r="B103" s="291"/>
      <c r="C103" s="135"/>
    </row>
    <row r="104" spans="1:12" ht="21.95" customHeight="1" x14ac:dyDescent="0.25">
      <c r="A104" s="290"/>
      <c r="B104" s="291"/>
      <c r="C104" s="135"/>
    </row>
    <row r="105" spans="1:12" ht="21.95" customHeight="1" thickBot="1" x14ac:dyDescent="0.3">
      <c r="A105" s="332"/>
      <c r="B105" s="333"/>
      <c r="C105" s="135"/>
    </row>
    <row r="106" spans="1:12" s="14" customFormat="1" ht="60" customHeight="1" thickBot="1" x14ac:dyDescent="0.25">
      <c r="A106" s="304" t="s">
        <v>346</v>
      </c>
      <c r="B106" s="305"/>
      <c r="C106" s="306"/>
      <c r="E106" s="102"/>
      <c r="F106" s="102"/>
      <c r="G106" s="102"/>
      <c r="H106" s="102"/>
      <c r="I106" s="102"/>
      <c r="J106" s="102"/>
      <c r="K106" s="102"/>
      <c r="L106" s="102"/>
    </row>
    <row r="107" spans="1:12" ht="20.100000000000001" customHeight="1" x14ac:dyDescent="0.25">
      <c r="A107" s="39" t="s">
        <v>294</v>
      </c>
      <c r="B107" s="40"/>
      <c r="C107" s="41" t="s">
        <v>131</v>
      </c>
    </row>
    <row r="108" spans="1:12" ht="90" customHeight="1" x14ac:dyDescent="0.25">
      <c r="A108" s="60" t="s">
        <v>106</v>
      </c>
      <c r="B108" s="88"/>
      <c r="C108" s="54" t="s">
        <v>184</v>
      </c>
    </row>
    <row r="109" spans="1:12" ht="20.100000000000001" customHeight="1" x14ac:dyDescent="0.25">
      <c r="A109" s="62" t="s">
        <v>103</v>
      </c>
      <c r="B109" s="91"/>
      <c r="C109" s="66"/>
    </row>
    <row r="110" spans="1:12" ht="33.75" customHeight="1" x14ac:dyDescent="0.25">
      <c r="A110" s="61" t="s">
        <v>101</v>
      </c>
      <c r="B110" s="88"/>
      <c r="C110" s="50" t="s">
        <v>137</v>
      </c>
    </row>
    <row r="111" spans="1:12" ht="41.25" customHeight="1" x14ac:dyDescent="0.25">
      <c r="A111" s="67" t="s">
        <v>102</v>
      </c>
      <c r="B111" s="64"/>
      <c r="C111" s="51" t="s">
        <v>136</v>
      </c>
    </row>
    <row r="112" spans="1:12" ht="18" customHeight="1" x14ac:dyDescent="0.25">
      <c r="A112" s="298"/>
      <c r="B112" s="299"/>
      <c r="C112" s="300"/>
    </row>
    <row r="113" spans="1:3" ht="20.100000000000001" customHeight="1" x14ac:dyDescent="0.25">
      <c r="A113" s="22" t="s">
        <v>295</v>
      </c>
      <c r="B113" s="23"/>
      <c r="C113" s="24" t="s">
        <v>131</v>
      </c>
    </row>
    <row r="114" spans="1:3" ht="26.25" customHeight="1" x14ac:dyDescent="0.25">
      <c r="A114" s="87" t="s">
        <v>109</v>
      </c>
      <c r="B114" s="88"/>
      <c r="C114" s="68" t="s">
        <v>184</v>
      </c>
    </row>
    <row r="115" spans="1:3" ht="24.95" customHeight="1" x14ac:dyDescent="0.25">
      <c r="A115" s="69" t="s">
        <v>110</v>
      </c>
      <c r="B115" s="70"/>
      <c r="C115" s="71" t="s">
        <v>139</v>
      </c>
    </row>
    <row r="116" spans="1:3" ht="18" customHeight="1" thickBot="1" x14ac:dyDescent="0.3">
      <c r="A116" s="298"/>
      <c r="B116" s="299"/>
      <c r="C116" s="300"/>
    </row>
    <row r="117" spans="1:3" ht="54.75" customHeight="1" x14ac:dyDescent="0.25">
      <c r="A117" s="20" t="s">
        <v>296</v>
      </c>
      <c r="B117" s="21" t="s">
        <v>108</v>
      </c>
      <c r="C117" s="95" t="s">
        <v>257</v>
      </c>
    </row>
    <row r="118" spans="1:3" ht="43.5" customHeight="1" x14ac:dyDescent="0.25">
      <c r="A118" s="43" t="str">
        <f>IF(B12="Territoriale","Délibération autorisant la collectivité centralisatrice à percevoir une subvention","")</f>
        <v/>
      </c>
      <c r="B118" s="72"/>
      <c r="C118" s="54" t="str">
        <f>IF(AND(B12="Territoriale",B118=""),"Veuillez indiquer la date de la délibération","")</f>
        <v/>
      </c>
    </row>
    <row r="119" spans="1:3" ht="18.75" x14ac:dyDescent="0.25">
      <c r="A119" s="44" t="s">
        <v>111</v>
      </c>
      <c r="B119" s="73"/>
      <c r="C119" s="54" t="str">
        <f>IF(B119="","Veuillez indiquer la date de la lettre d'engagement","")</f>
        <v>Veuillez indiquer la date de la lettre d'engagement</v>
      </c>
    </row>
    <row r="120" spans="1:3" ht="37.5" x14ac:dyDescent="0.25">
      <c r="A120" s="44" t="s">
        <v>112</v>
      </c>
      <c r="B120" s="113"/>
      <c r="C120" s="90"/>
    </row>
    <row r="121" spans="1:3" ht="23.25" customHeight="1" x14ac:dyDescent="0.25">
      <c r="A121" s="61" t="s">
        <v>107</v>
      </c>
      <c r="B121" s="74"/>
      <c r="C121" s="54" t="str">
        <f>IF(B121="","Veuillez indiquer la date du Comité technique","")</f>
        <v>Veuillez indiquer la date du Comité technique</v>
      </c>
    </row>
    <row r="122" spans="1:3" ht="29.25" customHeight="1" x14ac:dyDescent="0.25">
      <c r="A122" s="67" t="str">
        <f>IF(B54="Non","","CHSCT")</f>
        <v>CHSCT</v>
      </c>
      <c r="B122" s="75"/>
      <c r="C122" s="54" t="str">
        <f>IF(B54="NON","","Veuillez indiquer la date du CHSCT")</f>
        <v>Veuillez indiquer la date du CHSCT</v>
      </c>
    </row>
    <row r="123" spans="1:3" x14ac:dyDescent="0.25">
      <c r="A123" s="298"/>
      <c r="B123" s="299"/>
      <c r="C123" s="300"/>
    </row>
    <row r="124" spans="1:3" ht="42" customHeight="1" x14ac:dyDescent="0.35">
      <c r="A124" s="295" t="str">
        <f>IF(B12="Hospitalière","",IF(B14="oui","IV-4 Accompagnement par le Centre de gestion",""))</f>
        <v/>
      </c>
      <c r="B124" s="318"/>
      <c r="C124" s="248"/>
    </row>
    <row r="125" spans="1:3" ht="24.95" customHeight="1" x14ac:dyDescent="0.25">
      <c r="A125" s="77" t="str">
        <f>IF($A$124="","","Nb de jours")</f>
        <v/>
      </c>
      <c r="B125" s="78"/>
      <c r="C125" s="42"/>
    </row>
    <row r="126" spans="1:3" ht="24.95" customHeight="1" x14ac:dyDescent="0.25">
      <c r="A126" s="77" t="str">
        <f>IF($A$124="","","Coût total TTC")</f>
        <v/>
      </c>
      <c r="B126" s="79"/>
      <c r="C126" s="42"/>
    </row>
    <row r="127" spans="1:3" x14ac:dyDescent="0.25">
      <c r="A127" s="298"/>
      <c r="B127" s="299"/>
      <c r="C127" s="300"/>
    </row>
    <row r="128" spans="1:3" ht="21" x14ac:dyDescent="0.25">
      <c r="A128" s="17" t="str">
        <f>IF(B14="non","IV-4 Accompagnement par une société de service","IV-5 Autre accompagnement")</f>
        <v>IV-5 Autre accompagnement</v>
      </c>
      <c r="B128" s="19"/>
      <c r="C128" s="24" t="s">
        <v>131</v>
      </c>
    </row>
    <row r="129" spans="1:3" ht="56.25" x14ac:dyDescent="0.25">
      <c r="A129" s="80" t="s">
        <v>113</v>
      </c>
      <c r="B129" s="88"/>
      <c r="C129" s="81" t="s">
        <v>184</v>
      </c>
    </row>
    <row r="130" spans="1:3" ht="33" customHeight="1" x14ac:dyDescent="0.25">
      <c r="A130" s="82" t="s">
        <v>100</v>
      </c>
      <c r="B130" s="86"/>
      <c r="C130" s="83" t="s">
        <v>98</v>
      </c>
    </row>
    <row r="131" spans="1:3" x14ac:dyDescent="0.25">
      <c r="A131" s="298"/>
      <c r="B131" s="299"/>
      <c r="C131" s="300"/>
    </row>
    <row r="132" spans="1:3" ht="21" x14ac:dyDescent="0.25">
      <c r="A132" s="17" t="str">
        <f>IF(B14="non","IV-5 Calendrier prévisionnel","IV-6 Calendrier prévisionnel")</f>
        <v>IV-6 Calendrier prévisionnel</v>
      </c>
      <c r="B132" s="18" t="s">
        <v>108</v>
      </c>
      <c r="C132" s="24" t="s">
        <v>131</v>
      </c>
    </row>
    <row r="133" spans="1:3" ht="38.25" thickBot="1" x14ac:dyDescent="0.3">
      <c r="A133" s="84" t="s">
        <v>89</v>
      </c>
      <c r="B133" s="89"/>
      <c r="C133" s="85" t="s">
        <v>135</v>
      </c>
    </row>
    <row r="134" spans="1:3" ht="16.5" thickBot="1" x14ac:dyDescent="0.3">
      <c r="A134" s="298"/>
      <c r="B134" s="299"/>
      <c r="C134" s="300"/>
    </row>
    <row r="135" spans="1:3" ht="60" customHeight="1" thickBot="1" x14ac:dyDescent="0.3">
      <c r="A135" s="301" t="s">
        <v>172</v>
      </c>
      <c r="B135" s="302"/>
      <c r="C135" s="303"/>
    </row>
    <row r="136" spans="1:3" x14ac:dyDescent="0.25">
      <c r="A136" s="298"/>
      <c r="B136" s="299"/>
      <c r="C136" s="300"/>
    </row>
    <row r="137" spans="1:3" ht="39.75" customHeight="1" x14ac:dyDescent="0.25">
      <c r="A137" s="295" t="s">
        <v>334</v>
      </c>
      <c r="B137" s="296"/>
      <c r="C137" s="297"/>
    </row>
    <row r="138" spans="1:3" ht="346.5" customHeight="1" thickBot="1" x14ac:dyDescent="0.3">
      <c r="A138" s="292"/>
      <c r="B138" s="293"/>
      <c r="C138" s="294"/>
    </row>
    <row r="139" spans="1:3" x14ac:dyDescent="0.25"/>
    <row r="140" spans="1:3" x14ac:dyDescent="0.25"/>
    <row r="141" spans="1:3" x14ac:dyDescent="0.25"/>
    <row r="142" spans="1:3" x14ac:dyDescent="0.25"/>
    <row r="143" spans="1:3" x14ac:dyDescent="0.25"/>
    <row r="144" spans="1:3" x14ac:dyDescent="0.25">
      <c r="B144" s="13"/>
      <c r="C144" s="13"/>
    </row>
    <row r="145" spans="2:3" x14ac:dyDescent="0.25">
      <c r="B145" s="13"/>
      <c r="C145" s="13"/>
    </row>
    <row r="146" spans="2:3" hidden="1" x14ac:dyDescent="0.25">
      <c r="B146" s="13"/>
      <c r="C146" s="13"/>
    </row>
    <row r="147" spans="2:3" hidden="1" x14ac:dyDescent="0.25">
      <c r="B147" s="13"/>
      <c r="C147" s="13"/>
    </row>
    <row r="148" spans="2:3" hidden="1" x14ac:dyDescent="0.25">
      <c r="B148" s="13"/>
      <c r="C148" s="13"/>
    </row>
    <row r="149" spans="2:3" hidden="1" x14ac:dyDescent="0.25">
      <c r="B149" s="13"/>
      <c r="C149" s="13"/>
    </row>
    <row r="150" spans="2:3" hidden="1" x14ac:dyDescent="0.25">
      <c r="B150" s="13"/>
      <c r="C150" s="13"/>
    </row>
    <row r="151" spans="2:3" hidden="1" x14ac:dyDescent="0.25">
      <c r="B151" s="13"/>
      <c r="C151" s="13"/>
    </row>
    <row r="152" spans="2:3" hidden="1" x14ac:dyDescent="0.25">
      <c r="B152" s="13"/>
      <c r="C152" s="13"/>
    </row>
    <row r="153" spans="2:3" hidden="1" x14ac:dyDescent="0.25">
      <c r="B153" s="13"/>
      <c r="C153" s="13"/>
    </row>
    <row r="154" spans="2:3" hidden="1" x14ac:dyDescent="0.25">
      <c r="B154" s="13"/>
      <c r="C154" s="13"/>
    </row>
    <row r="155" spans="2:3" hidden="1" x14ac:dyDescent="0.25">
      <c r="B155" s="13"/>
      <c r="C155" s="13"/>
    </row>
    <row r="156" spans="2:3" hidden="1" x14ac:dyDescent="0.25">
      <c r="B156" s="13"/>
      <c r="C156" s="13"/>
    </row>
    <row r="157" spans="2:3" hidden="1" x14ac:dyDescent="0.25">
      <c r="B157" s="13"/>
      <c r="C157" s="13"/>
    </row>
    <row r="158" spans="2:3" hidden="1" x14ac:dyDescent="0.25">
      <c r="B158" s="13"/>
      <c r="C158" s="13"/>
    </row>
    <row r="159" spans="2:3" hidden="1" x14ac:dyDescent="0.25">
      <c r="B159" s="13"/>
      <c r="C159" s="13"/>
    </row>
    <row r="160" spans="2:3"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sheetData>
  <sheetProtection password="CB6D" sheet="1" objects="1" scenarios="1" insertRows="0" selectLockedCells="1"/>
  <protectedRanges>
    <protectedRange sqref="B12 B14 B15 B16 B18 B19 B20 B23 B24 B25 B26 B27 B28 B31 B32 B33 B34 B35 B36 B39 B40 B41 B42 B43 B44 B47 B48 B49 B50 B53 B54 B57 B60 A63 A66:C105 B108 B109 B110 B111 B114 B115 B119 B120 B121 B122 B125 B126 B129 B130 B133 A138" name="Plage1"/>
  </protectedRanges>
  <sortState ref="F5:F18">
    <sortCondition ref="F5"/>
  </sortState>
  <mergeCells count="71">
    <mergeCell ref="A85:B85"/>
    <mergeCell ref="A86:B86"/>
    <mergeCell ref="A97:B97"/>
    <mergeCell ref="A105:B105"/>
    <mergeCell ref="A124:B124"/>
    <mergeCell ref="A87:B87"/>
    <mergeCell ref="A88:B88"/>
    <mergeCell ref="A89:B89"/>
    <mergeCell ref="A90:B90"/>
    <mergeCell ref="A91:B91"/>
    <mergeCell ref="A92:B92"/>
    <mergeCell ref="A93:B93"/>
    <mergeCell ref="A94:B94"/>
    <mergeCell ref="A95:B95"/>
    <mergeCell ref="A96:B96"/>
    <mergeCell ref="A98:B98"/>
    <mergeCell ref="A80:B80"/>
    <mergeCell ref="A81:B81"/>
    <mergeCell ref="A82:B82"/>
    <mergeCell ref="A83:B83"/>
    <mergeCell ref="A84:B84"/>
    <mergeCell ref="A75:B75"/>
    <mergeCell ref="A76:B76"/>
    <mergeCell ref="A77:B77"/>
    <mergeCell ref="A78:B78"/>
    <mergeCell ref="A79:B79"/>
    <mergeCell ref="A116:C116"/>
    <mergeCell ref="A55:C55"/>
    <mergeCell ref="A52:B52"/>
    <mergeCell ref="A59:C59"/>
    <mergeCell ref="A61:C61"/>
    <mergeCell ref="A62:C62"/>
    <mergeCell ref="A63:C63"/>
    <mergeCell ref="A64:C64"/>
    <mergeCell ref="A58:C58"/>
    <mergeCell ref="A65:B65"/>
    <mergeCell ref="A66:B66"/>
    <mergeCell ref="A70:B70"/>
    <mergeCell ref="A71:B71"/>
    <mergeCell ref="A72:B72"/>
    <mergeCell ref="A73:B73"/>
    <mergeCell ref="A74:B74"/>
    <mergeCell ref="A67:B67"/>
    <mergeCell ref="A68:B68"/>
    <mergeCell ref="A69:B69"/>
    <mergeCell ref="A37:C37"/>
    <mergeCell ref="A29:C29"/>
    <mergeCell ref="A45:C45"/>
    <mergeCell ref="A51:C51"/>
    <mergeCell ref="A21:C21"/>
    <mergeCell ref="A3:C4"/>
    <mergeCell ref="A6:C6"/>
    <mergeCell ref="A10:C10"/>
    <mergeCell ref="A8:C8"/>
    <mergeCell ref="A9:C9"/>
    <mergeCell ref="A104:B104"/>
    <mergeCell ref="A138:C138"/>
    <mergeCell ref="A99:B99"/>
    <mergeCell ref="A100:B100"/>
    <mergeCell ref="A101:B101"/>
    <mergeCell ref="A102:B102"/>
    <mergeCell ref="A103:B103"/>
    <mergeCell ref="A137:C137"/>
    <mergeCell ref="A131:C131"/>
    <mergeCell ref="A123:C123"/>
    <mergeCell ref="A127:C127"/>
    <mergeCell ref="A136:C136"/>
    <mergeCell ref="A134:C134"/>
    <mergeCell ref="A135:C135"/>
    <mergeCell ref="A106:C106"/>
    <mergeCell ref="A112:C112"/>
  </mergeCells>
  <dataValidations xWindow="871" yWindow="344" count="26">
    <dataValidation allowBlank="1" showInputMessage="1" showErrorMessage="1" sqref="C123"/>
    <dataValidation allowBlank="1" showInputMessage="1" showErrorMessage="1" prompt="Il correspond au nombre total d'agents des services impactés par l'évaluation des risques professionnels." sqref="A111"/>
    <dataValidation allowBlank="1" showInputMessage="1" sqref="B111 A56:B56 A52"/>
    <dataValidation type="list" allowBlank="1" showInputMessage="1" showErrorMessage="1" sqref="C51 C55 C58">
      <formula1>#REF!</formula1>
    </dataValidation>
    <dataValidation type="textLength" operator="equal" allowBlank="1" showInputMessage="1" showErrorMessage="1" error="Le numéro SIRET comprend 14 chiffres sans espaces, tirets, points..._x000a_" sqref="B20">
      <formula1>14</formula1>
    </dataValidation>
    <dataValidation type="date" allowBlank="1" showInputMessage="1" showErrorMessage="1" error="Saisie incorrecte" sqref="B119 B43">
      <formula1>36526</formula1>
      <formula2>46022</formula2>
    </dataValidation>
    <dataValidation type="textLength" operator="equal" allowBlank="1" showInputMessage="1" showErrorMessage="1" error="Ne rien saisir dans cette cellule" sqref="B109">
      <formula1>0</formula1>
    </dataValidation>
    <dataValidation type="textLength" operator="equal" allowBlank="1" showInputMessage="1" showErrorMessage="1" error="Saisir les 10 chiffres sans espaces, ni tirets, points ou autres signes_x000a_" sqref="B35">
      <formula1>9</formula1>
    </dataValidation>
    <dataValidation allowBlank="1" showInputMessage="1" showErrorMessage="1" error="Saisir les 10 chiffres sans espaces, tirets ou autres signes" sqref="C34"/>
    <dataValidation type="list" allowBlank="1" showInputMessage="1" sqref="B14">
      <formula1>"Oui,Non"</formula1>
    </dataValidation>
    <dataValidation type="custom" showInputMessage="1" showErrorMessage="1" error="Veuillez répondre par Oui ou par Non à la question précédente" sqref="B15">
      <formula1>OR(A14="",B14="oui",B14="non")</formula1>
    </dataValidation>
    <dataValidation type="date" allowBlank="1" showInputMessage="1" showErrorMessage="1" error="Veuillez vérifier la validité de la date" sqref="B121:B122">
      <formula1>40179</formula1>
      <formula2>46022</formula2>
    </dataValidation>
    <dataValidation type="list" showInputMessage="1" showErrorMessage="1" error="Sélectionner &quot;Hospitalière&quot; ou Territoriale&quot;" sqref="B12">
      <formula1>"Territoriale,Hospitalière"</formula1>
    </dataValidation>
    <dataValidation type="date" allowBlank="1" showInputMessage="1" showErrorMessage="1" error="Veuillez vérifier la validité de la date" sqref="B133">
      <formula1>42005</formula1>
      <formula2>46022</formula2>
    </dataValidation>
    <dataValidation type="date" allowBlank="1" showInputMessage="1" showErrorMessage="1" error="Saisie incorrecte" sqref="B118">
      <formula1>40179</formula1>
      <formula2>46022</formula2>
    </dataValidation>
    <dataValidation type="list" allowBlank="1" showInputMessage="1" sqref="B44">
      <formula1>$I$5:$I$12</formula1>
    </dataValidation>
    <dataValidation type="list" allowBlank="1" showInputMessage="1" showErrorMessage="1" sqref="B39 B31">
      <formula1>"M.,Mme"</formula1>
    </dataValidation>
    <dataValidation type="list" allowBlank="1" showInputMessage="1" showErrorMessage="1" error="Saisir oui ou non" sqref="B47 B50">
      <formula1>"Oui,Non"</formula1>
    </dataValidation>
    <dataValidation type="textLength" operator="equal" allowBlank="1" showInputMessage="1" showErrorMessage="1" error="Saisie des 14 chiffres sans espaces, tirets ou points..._x000a_" sqref="C66:C105">
      <formula1>14</formula1>
    </dataValidation>
    <dataValidation type="list" allowBlank="1" showInputMessage="1" prompt="Utiliser le menu déroulant" sqref="C64 C61">
      <formula1>#REF!</formula1>
    </dataValidation>
    <dataValidation type="list" allowBlank="1" showInputMessage="1" showErrorMessage="1" error="Répondez par Oui ou par Non_x000a_" sqref="B114">
      <formula1>$L$5:$L$6</formula1>
    </dataValidation>
    <dataValidation type="list" allowBlank="1" showInputMessage="1" showErrorMessage="1" sqref="B108 B53:B54 B129 B57">
      <formula1>"oui,non"</formula1>
    </dataValidation>
    <dataValidation type="list" allowBlank="1" showInputMessage="1" sqref="B34">
      <formula1>$J$5:$J$8</formula1>
    </dataValidation>
    <dataValidation type="list" allowBlank="1" showInputMessage="1" sqref="B16">
      <formula1>IF( B$12="Territoriale",$F$5:$F$18,$E$5:$E$10)</formula1>
    </dataValidation>
    <dataValidation type="list" allowBlank="1" showInputMessage="1" sqref="B42">
      <formula1>IF($B$39="M.",$G$5:$G$7,$H$5:$H$7)</formula1>
    </dataValidation>
    <dataValidation type="textLength" operator="equal" allowBlank="1" showInputMessage="1" showErrorMessage="1" error="Le n° d'immatriculation comporte 7 caractères" sqref="B19">
      <formula1>7</formula1>
    </dataValidation>
  </dataValidations>
  <printOptions horizontalCentered="1"/>
  <pageMargins left="0" right="0" top="0.23622047244094491" bottom="0.39370078740157483" header="0.23622047244094491" footer="0.31496062992125984"/>
  <pageSetup paperSize="9" scale="20" fitToHeight="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AA65"/>
  <sheetViews>
    <sheetView showGridLines="0" topLeftCell="B1" zoomScale="67" zoomScaleNormal="67" workbookViewId="0">
      <selection activeCell="I14" sqref="I14"/>
    </sheetView>
  </sheetViews>
  <sheetFormatPr baseColWidth="10" defaultColWidth="0" defaultRowHeight="12.75" customHeight="1" zeroHeight="1" outlineLevelRow="1" x14ac:dyDescent="0.2"/>
  <cols>
    <col min="1" max="1" width="8.5703125" hidden="1" customWidth="1"/>
    <col min="2" max="2" width="9.42578125" customWidth="1"/>
    <col min="3" max="3" width="69.85546875" bestFit="1" customWidth="1"/>
    <col min="4" max="4" width="47.5703125" bestFit="1" customWidth="1"/>
    <col min="5" max="7" width="15.7109375" customWidth="1"/>
    <col min="8" max="8" width="20.28515625" customWidth="1"/>
    <col min="9" max="9" width="28.7109375" bestFit="1" customWidth="1"/>
    <col min="10" max="10" width="32.28515625" bestFit="1" customWidth="1"/>
    <col min="11" max="11" width="20.42578125" bestFit="1" customWidth="1"/>
    <col min="12" max="12" width="17.7109375" bestFit="1" customWidth="1"/>
    <col min="13" max="13" width="20.42578125" bestFit="1" customWidth="1"/>
    <col min="14" max="14" width="17.7109375" bestFit="1" customWidth="1"/>
    <col min="15" max="15" width="20.42578125" bestFit="1" customWidth="1"/>
    <col min="16" max="16" width="17.7109375" bestFit="1" customWidth="1"/>
    <col min="17" max="17" width="20.42578125" bestFit="1" customWidth="1"/>
    <col min="18" max="18" width="17.7109375" bestFit="1" customWidth="1"/>
    <col min="19" max="19" width="31.140625" bestFit="1" customWidth="1"/>
    <col min="20" max="20" width="6.85546875" customWidth="1"/>
    <col min="21" max="23" width="13.7109375" hidden="1" customWidth="1"/>
    <col min="24" max="24" width="20.140625" hidden="1" customWidth="1"/>
    <col min="25" max="25" width="19.140625" hidden="1" customWidth="1"/>
    <col min="26" max="27" width="0" hidden="1" customWidth="1"/>
    <col min="28" max="16384" width="11.42578125" hidden="1"/>
  </cols>
  <sheetData>
    <row r="1" spans="1:25" ht="33" customHeight="1" x14ac:dyDescent="0.25">
      <c r="B1" s="8"/>
      <c r="C1" s="1"/>
    </row>
    <row r="2" spans="1:25" ht="54" customHeight="1" x14ac:dyDescent="0.35">
      <c r="B2" s="8"/>
      <c r="D2" s="346" t="s">
        <v>297</v>
      </c>
      <c r="E2" s="347"/>
      <c r="F2" s="347"/>
      <c r="G2" s="347"/>
      <c r="H2" s="347"/>
      <c r="I2" s="347"/>
      <c r="J2" s="347"/>
      <c r="K2" s="347"/>
      <c r="L2" s="347"/>
      <c r="M2" s="347"/>
      <c r="N2" s="347"/>
      <c r="O2" s="347"/>
    </row>
    <row r="3" spans="1:25" ht="54" customHeight="1" x14ac:dyDescent="0.2">
      <c r="B3" s="8"/>
    </row>
    <row r="4" spans="1:25" ht="80.25" customHeight="1" x14ac:dyDescent="0.2">
      <c r="B4" s="8"/>
      <c r="D4" s="136" t="s">
        <v>298</v>
      </c>
      <c r="E4" s="244">
        <f>Informations!$B$60</f>
        <v>0</v>
      </c>
    </row>
    <row r="5" spans="1:25" ht="30" customHeight="1" x14ac:dyDescent="0.25">
      <c r="B5" s="8"/>
      <c r="C5" s="1"/>
      <c r="D5" s="1"/>
      <c r="E5" s="8"/>
      <c r="F5" s="8"/>
    </row>
    <row r="6" spans="1:25" x14ac:dyDescent="0.2"/>
    <row r="7" spans="1:25" x14ac:dyDescent="0.2"/>
    <row r="8" spans="1:25" x14ac:dyDescent="0.2"/>
    <row r="9" spans="1:25" ht="3.75" customHeight="1" thickBot="1" x14ac:dyDescent="0.25"/>
    <row r="10" spans="1:25" ht="73.5" customHeight="1" thickTop="1" thickBot="1" x14ac:dyDescent="0.3">
      <c r="C10" s="334" t="s">
        <v>29</v>
      </c>
      <c r="D10" s="334" t="s">
        <v>299</v>
      </c>
      <c r="E10" s="350" t="s">
        <v>300</v>
      </c>
      <c r="F10" s="351"/>
      <c r="G10" s="351"/>
      <c r="H10" s="352"/>
      <c r="I10" s="137" t="s">
        <v>301</v>
      </c>
      <c r="J10" s="137" t="s">
        <v>302</v>
      </c>
      <c r="K10" s="350" t="s">
        <v>303</v>
      </c>
      <c r="L10" s="353"/>
      <c r="M10" s="353"/>
      <c r="N10" s="353"/>
      <c r="O10" s="353"/>
      <c r="P10" s="353"/>
      <c r="Q10" s="353"/>
      <c r="R10" s="354"/>
      <c r="S10" s="334" t="s">
        <v>304</v>
      </c>
    </row>
    <row r="11" spans="1:25" ht="64.5" customHeight="1" thickTop="1" x14ac:dyDescent="0.25">
      <c r="C11" s="348"/>
      <c r="D11" s="348"/>
      <c r="E11" s="337" t="s">
        <v>305</v>
      </c>
      <c r="F11" s="338"/>
      <c r="G11" s="339" t="s">
        <v>306</v>
      </c>
      <c r="H11" s="341" t="s">
        <v>347</v>
      </c>
      <c r="I11" s="343" t="s">
        <v>307</v>
      </c>
      <c r="J11" s="343" t="s">
        <v>89</v>
      </c>
      <c r="K11" s="355" t="s">
        <v>308</v>
      </c>
      <c r="L11" s="356"/>
      <c r="M11" s="356" t="s">
        <v>309</v>
      </c>
      <c r="N11" s="356"/>
      <c r="O11" s="356" t="s">
        <v>310</v>
      </c>
      <c r="P11" s="356"/>
      <c r="Q11" s="356" t="s">
        <v>311</v>
      </c>
      <c r="R11" s="357"/>
      <c r="S11" s="335"/>
      <c r="Y11" s="1"/>
    </row>
    <row r="12" spans="1:25" s="1" customFormat="1" ht="76.5" customHeight="1" thickBot="1" x14ac:dyDescent="0.4">
      <c r="C12" s="349"/>
      <c r="D12" s="349"/>
      <c r="E12" s="138" t="s">
        <v>312</v>
      </c>
      <c r="F12" s="139" t="s">
        <v>313</v>
      </c>
      <c r="G12" s="340"/>
      <c r="H12" s="342"/>
      <c r="I12" s="336"/>
      <c r="J12" s="336"/>
      <c r="K12" s="138" t="s">
        <v>314</v>
      </c>
      <c r="L12" s="139" t="s">
        <v>315</v>
      </c>
      <c r="M12" s="138" t="s">
        <v>314</v>
      </c>
      <c r="N12" s="139" t="s">
        <v>315</v>
      </c>
      <c r="O12" s="138" t="s">
        <v>314</v>
      </c>
      <c r="P12" s="139" t="s">
        <v>315</v>
      </c>
      <c r="Q12" s="138" t="s">
        <v>314</v>
      </c>
      <c r="R12" s="140" t="s">
        <v>315</v>
      </c>
      <c r="S12" s="336"/>
      <c r="U12" s="141"/>
      <c r="V12" s="141"/>
      <c r="Y12" s="142"/>
    </row>
    <row r="13" spans="1:25" s="1" customFormat="1" ht="20.100000000000001" customHeight="1" thickTop="1" thickBot="1" x14ac:dyDescent="0.4">
      <c r="A13" s="143">
        <v>1</v>
      </c>
      <c r="B13" s="143" t="str">
        <f t="shared" ref="B13:B53" si="0">IF($E$4&gt;=A13,A13,"")</f>
        <v/>
      </c>
      <c r="C13" s="144">
        <f>Informations!B18</f>
        <v>0</v>
      </c>
      <c r="D13" s="145"/>
      <c r="E13" s="146"/>
      <c r="F13" s="147"/>
      <c r="G13" s="148"/>
      <c r="H13" s="149">
        <f>E13+F13+G13</f>
        <v>0</v>
      </c>
      <c r="I13" s="150"/>
      <c r="J13" s="151"/>
      <c r="K13" s="152"/>
      <c r="L13" s="153"/>
      <c r="M13" s="152"/>
      <c r="N13" s="153"/>
      <c r="O13" s="152"/>
      <c r="P13" s="153"/>
      <c r="Q13" s="152"/>
      <c r="R13" s="153"/>
      <c r="S13" s="163">
        <f>IF(C13&lt;&gt;"",(K13*L13+M13*N13+O13*P13+Q13*R13)/2,"")</f>
        <v>0</v>
      </c>
      <c r="U13" s="154"/>
      <c r="V13" s="154"/>
      <c r="Y13" s="142"/>
    </row>
    <row r="14" spans="1:25" s="1" customFormat="1" ht="20.100000000000001" customHeight="1" thickTop="1" thickBot="1" x14ac:dyDescent="0.45">
      <c r="A14" s="143">
        <v>2</v>
      </c>
      <c r="B14" s="143" t="str">
        <f t="shared" si="0"/>
        <v/>
      </c>
      <c r="C14" s="155">
        <f>Informations!A66</f>
        <v>0</v>
      </c>
      <c r="D14" s="156"/>
      <c r="E14" s="157"/>
      <c r="F14" s="158"/>
      <c r="G14" s="159"/>
      <c r="H14" s="149">
        <f t="shared" ref="H14:H27" si="1">E14+F14+G14</f>
        <v>0</v>
      </c>
      <c r="I14" s="160"/>
      <c r="J14" s="161"/>
      <c r="K14" s="152"/>
      <c r="L14" s="153"/>
      <c r="M14" s="152"/>
      <c r="N14" s="153"/>
      <c r="O14" s="152"/>
      <c r="P14" s="153"/>
      <c r="Q14" s="152"/>
      <c r="R14" s="153"/>
      <c r="S14" s="163">
        <f>IF(C14&lt;&gt;"",(K14*L14+M14*N14+O14*P14+Q14*R14)/2,"")</f>
        <v>0</v>
      </c>
      <c r="U14" s="154"/>
      <c r="V14" s="154"/>
      <c r="Y14" s="164"/>
    </row>
    <row r="15" spans="1:25" s="1" customFormat="1" ht="20.100000000000001" customHeight="1" thickTop="1" x14ac:dyDescent="0.25">
      <c r="A15" s="143">
        <v>3</v>
      </c>
      <c r="B15" s="143" t="str">
        <f t="shared" si="0"/>
        <v/>
      </c>
      <c r="C15" s="155">
        <f>Informations!A67</f>
        <v>0</v>
      </c>
      <c r="D15" s="156"/>
      <c r="E15" s="157"/>
      <c r="F15" s="158"/>
      <c r="G15" s="159"/>
      <c r="H15" s="149">
        <f t="shared" si="1"/>
        <v>0</v>
      </c>
      <c r="I15" s="160"/>
      <c r="J15" s="161"/>
      <c r="K15" s="152"/>
      <c r="L15" s="153"/>
      <c r="M15" s="152"/>
      <c r="N15" s="153"/>
      <c r="O15" s="152"/>
      <c r="P15" s="153"/>
      <c r="Q15" s="152"/>
      <c r="R15" s="153"/>
      <c r="S15" s="163">
        <f t="shared" ref="S15:S53" si="2">IF(C15&lt;&gt;"",(K15*L15+M15*N15+O15*P15+Q15*R15)/2,"")</f>
        <v>0</v>
      </c>
      <c r="U15" s="154"/>
      <c r="V15" s="154"/>
    </row>
    <row r="16" spans="1:25" s="1" customFormat="1" ht="20.100000000000001" customHeight="1" x14ac:dyDescent="0.25">
      <c r="A16" s="143">
        <v>4</v>
      </c>
      <c r="B16" s="143" t="str">
        <f t="shared" si="0"/>
        <v/>
      </c>
      <c r="C16" s="155">
        <f>Informations!A68</f>
        <v>0</v>
      </c>
      <c r="D16" s="156"/>
      <c r="E16" s="157"/>
      <c r="F16" s="158"/>
      <c r="G16" s="159"/>
      <c r="H16" s="149">
        <f t="shared" si="1"/>
        <v>0</v>
      </c>
      <c r="I16" s="160"/>
      <c r="J16" s="161"/>
      <c r="K16" s="157"/>
      <c r="L16" s="162"/>
      <c r="M16" s="157"/>
      <c r="N16" s="162"/>
      <c r="O16" s="157"/>
      <c r="P16" s="162"/>
      <c r="Q16" s="157"/>
      <c r="R16" s="162"/>
      <c r="S16" s="163">
        <f t="shared" si="2"/>
        <v>0</v>
      </c>
      <c r="U16" s="154"/>
      <c r="V16" s="154"/>
    </row>
    <row r="17" spans="1:22" s="1" customFormat="1" ht="20.100000000000001" customHeight="1" x14ac:dyDescent="0.25">
      <c r="A17" s="143">
        <v>5</v>
      </c>
      <c r="B17" s="143" t="str">
        <f t="shared" si="0"/>
        <v/>
      </c>
      <c r="C17" s="155">
        <f>Informations!A69</f>
        <v>0</v>
      </c>
      <c r="D17" s="156"/>
      <c r="E17" s="157"/>
      <c r="F17" s="158"/>
      <c r="G17" s="159"/>
      <c r="H17" s="149">
        <f t="shared" si="1"/>
        <v>0</v>
      </c>
      <c r="I17" s="160"/>
      <c r="J17" s="161"/>
      <c r="K17" s="157"/>
      <c r="L17" s="162"/>
      <c r="M17" s="157"/>
      <c r="N17" s="162"/>
      <c r="O17" s="157"/>
      <c r="P17" s="162"/>
      <c r="Q17" s="157"/>
      <c r="R17" s="162"/>
      <c r="S17" s="163">
        <f t="shared" si="2"/>
        <v>0</v>
      </c>
      <c r="U17" s="154"/>
      <c r="V17" s="154"/>
    </row>
    <row r="18" spans="1:22" s="1" customFormat="1" ht="20.100000000000001" customHeight="1" x14ac:dyDescent="0.25">
      <c r="A18" s="143">
        <v>6</v>
      </c>
      <c r="B18" s="143" t="str">
        <f t="shared" si="0"/>
        <v/>
      </c>
      <c r="C18" s="155">
        <f>Informations!A70</f>
        <v>0</v>
      </c>
      <c r="D18" s="156"/>
      <c r="E18" s="157"/>
      <c r="F18" s="158"/>
      <c r="G18" s="159"/>
      <c r="H18" s="149">
        <f t="shared" si="1"/>
        <v>0</v>
      </c>
      <c r="I18" s="160"/>
      <c r="J18" s="161"/>
      <c r="K18" s="157"/>
      <c r="L18" s="162"/>
      <c r="M18" s="157"/>
      <c r="N18" s="162"/>
      <c r="O18" s="157"/>
      <c r="P18" s="162"/>
      <c r="Q18" s="157"/>
      <c r="R18" s="162"/>
      <c r="S18" s="163">
        <f t="shared" si="2"/>
        <v>0</v>
      </c>
      <c r="U18" s="154"/>
      <c r="V18" s="154"/>
    </row>
    <row r="19" spans="1:22" s="1" customFormat="1" ht="20.100000000000001" customHeight="1" x14ac:dyDescent="0.25">
      <c r="A19" s="143">
        <v>7</v>
      </c>
      <c r="B19" s="143" t="str">
        <f t="shared" si="0"/>
        <v/>
      </c>
      <c r="C19" s="155">
        <f>Informations!A71</f>
        <v>0</v>
      </c>
      <c r="D19" s="156"/>
      <c r="E19" s="157"/>
      <c r="F19" s="158"/>
      <c r="G19" s="159"/>
      <c r="H19" s="149">
        <f t="shared" si="1"/>
        <v>0</v>
      </c>
      <c r="I19" s="160"/>
      <c r="J19" s="161"/>
      <c r="K19" s="157"/>
      <c r="L19" s="162"/>
      <c r="M19" s="157"/>
      <c r="N19" s="162"/>
      <c r="O19" s="157"/>
      <c r="P19" s="162"/>
      <c r="Q19" s="157"/>
      <c r="R19" s="162"/>
      <c r="S19" s="163">
        <f t="shared" si="2"/>
        <v>0</v>
      </c>
      <c r="U19" s="154"/>
      <c r="V19" s="154"/>
    </row>
    <row r="20" spans="1:22" s="1" customFormat="1" ht="20.100000000000001" customHeight="1" x14ac:dyDescent="0.25">
      <c r="A20" s="143">
        <v>8</v>
      </c>
      <c r="B20" s="143" t="str">
        <f t="shared" si="0"/>
        <v/>
      </c>
      <c r="C20" s="155">
        <f>Informations!A72</f>
        <v>0</v>
      </c>
      <c r="D20" s="156"/>
      <c r="E20" s="157"/>
      <c r="F20" s="158"/>
      <c r="G20" s="159"/>
      <c r="H20" s="149">
        <f t="shared" si="1"/>
        <v>0</v>
      </c>
      <c r="I20" s="160"/>
      <c r="J20" s="161"/>
      <c r="K20" s="157"/>
      <c r="L20" s="162"/>
      <c r="M20" s="157"/>
      <c r="N20" s="162"/>
      <c r="O20" s="157"/>
      <c r="P20" s="162"/>
      <c r="Q20" s="157"/>
      <c r="R20" s="162"/>
      <c r="S20" s="163">
        <f t="shared" si="2"/>
        <v>0</v>
      </c>
      <c r="U20" s="154"/>
      <c r="V20" s="154"/>
    </row>
    <row r="21" spans="1:22" s="1" customFormat="1" ht="20.100000000000001" customHeight="1" x14ac:dyDescent="0.25">
      <c r="A21" s="143">
        <v>9</v>
      </c>
      <c r="B21" s="143" t="str">
        <f t="shared" si="0"/>
        <v/>
      </c>
      <c r="C21" s="155">
        <f>Informations!A73</f>
        <v>0</v>
      </c>
      <c r="D21" s="156"/>
      <c r="E21" s="157"/>
      <c r="F21" s="158"/>
      <c r="G21" s="159"/>
      <c r="H21" s="149">
        <f t="shared" si="1"/>
        <v>0</v>
      </c>
      <c r="I21" s="160"/>
      <c r="J21" s="161"/>
      <c r="K21" s="157"/>
      <c r="L21" s="162"/>
      <c r="M21" s="157"/>
      <c r="N21" s="162"/>
      <c r="O21" s="157"/>
      <c r="P21" s="162"/>
      <c r="Q21" s="157"/>
      <c r="R21" s="162"/>
      <c r="S21" s="163">
        <f t="shared" si="2"/>
        <v>0</v>
      </c>
      <c r="U21" s="154"/>
      <c r="V21" s="154"/>
    </row>
    <row r="22" spans="1:22" s="1" customFormat="1" ht="20.100000000000001" customHeight="1" x14ac:dyDescent="0.25">
      <c r="A22" s="143">
        <v>10</v>
      </c>
      <c r="B22" s="143" t="str">
        <f t="shared" si="0"/>
        <v/>
      </c>
      <c r="C22" s="155">
        <f>Informations!A74</f>
        <v>0</v>
      </c>
      <c r="D22" s="156"/>
      <c r="E22" s="157"/>
      <c r="F22" s="158"/>
      <c r="G22" s="159"/>
      <c r="H22" s="149">
        <f t="shared" si="1"/>
        <v>0</v>
      </c>
      <c r="I22" s="160"/>
      <c r="J22" s="161"/>
      <c r="K22" s="157"/>
      <c r="L22" s="162"/>
      <c r="M22" s="157"/>
      <c r="N22" s="162"/>
      <c r="O22" s="157"/>
      <c r="P22" s="162"/>
      <c r="Q22" s="157"/>
      <c r="R22" s="162"/>
      <c r="S22" s="163">
        <f t="shared" si="2"/>
        <v>0</v>
      </c>
      <c r="U22" s="154"/>
      <c r="V22" s="154"/>
    </row>
    <row r="23" spans="1:22" s="1" customFormat="1" ht="20.100000000000001" customHeight="1" x14ac:dyDescent="0.25">
      <c r="A23" s="143">
        <v>11</v>
      </c>
      <c r="B23" s="143" t="str">
        <f t="shared" si="0"/>
        <v/>
      </c>
      <c r="C23" s="155">
        <f>Informations!A75</f>
        <v>0</v>
      </c>
      <c r="D23" s="156"/>
      <c r="E23" s="157"/>
      <c r="F23" s="158"/>
      <c r="G23" s="159"/>
      <c r="H23" s="149">
        <f t="shared" si="1"/>
        <v>0</v>
      </c>
      <c r="I23" s="160"/>
      <c r="J23" s="161"/>
      <c r="K23" s="157"/>
      <c r="L23" s="162"/>
      <c r="M23" s="157"/>
      <c r="N23" s="162"/>
      <c r="O23" s="157"/>
      <c r="P23" s="162"/>
      <c r="Q23" s="157"/>
      <c r="R23" s="162"/>
      <c r="S23" s="163">
        <f t="shared" si="2"/>
        <v>0</v>
      </c>
      <c r="U23" s="154"/>
      <c r="V23" s="154"/>
    </row>
    <row r="24" spans="1:22" s="1" customFormat="1" ht="20.100000000000001" customHeight="1" x14ac:dyDescent="0.25">
      <c r="A24" s="143">
        <v>12</v>
      </c>
      <c r="B24" s="143" t="str">
        <f t="shared" si="0"/>
        <v/>
      </c>
      <c r="C24" s="155">
        <f>Informations!A76</f>
        <v>0</v>
      </c>
      <c r="D24" s="156"/>
      <c r="E24" s="157"/>
      <c r="F24" s="158"/>
      <c r="G24" s="159"/>
      <c r="H24" s="149">
        <f t="shared" si="1"/>
        <v>0</v>
      </c>
      <c r="I24" s="160"/>
      <c r="J24" s="161"/>
      <c r="K24" s="157"/>
      <c r="L24" s="162"/>
      <c r="M24" s="157"/>
      <c r="N24" s="162"/>
      <c r="O24" s="157"/>
      <c r="P24" s="162"/>
      <c r="Q24" s="157"/>
      <c r="R24" s="162"/>
      <c r="S24" s="163">
        <f t="shared" si="2"/>
        <v>0</v>
      </c>
      <c r="U24" s="154"/>
      <c r="V24" s="154"/>
    </row>
    <row r="25" spans="1:22" s="1" customFormat="1" ht="20.100000000000001" customHeight="1" x14ac:dyDescent="0.25">
      <c r="A25" s="143">
        <v>13</v>
      </c>
      <c r="B25" s="143" t="str">
        <f t="shared" si="0"/>
        <v/>
      </c>
      <c r="C25" s="155">
        <f>Informations!A77</f>
        <v>0</v>
      </c>
      <c r="D25" s="156"/>
      <c r="E25" s="157"/>
      <c r="F25" s="158"/>
      <c r="G25" s="159"/>
      <c r="H25" s="149">
        <f t="shared" si="1"/>
        <v>0</v>
      </c>
      <c r="I25" s="160"/>
      <c r="J25" s="161"/>
      <c r="K25" s="157"/>
      <c r="L25" s="162"/>
      <c r="M25" s="157"/>
      <c r="N25" s="162"/>
      <c r="O25" s="157"/>
      <c r="P25" s="162"/>
      <c r="Q25" s="157"/>
      <c r="R25" s="162"/>
      <c r="S25" s="163">
        <f t="shared" si="2"/>
        <v>0</v>
      </c>
      <c r="U25" s="154"/>
      <c r="V25" s="154"/>
    </row>
    <row r="26" spans="1:22" s="1" customFormat="1" ht="20.100000000000001" customHeight="1" x14ac:dyDescent="0.25">
      <c r="A26" s="143">
        <v>14</v>
      </c>
      <c r="B26" s="143" t="str">
        <f t="shared" si="0"/>
        <v/>
      </c>
      <c r="C26" s="155">
        <f>Informations!A78</f>
        <v>0</v>
      </c>
      <c r="D26" s="156"/>
      <c r="E26" s="157"/>
      <c r="F26" s="158"/>
      <c r="G26" s="159"/>
      <c r="H26" s="149">
        <f t="shared" si="1"/>
        <v>0</v>
      </c>
      <c r="I26" s="160"/>
      <c r="J26" s="161"/>
      <c r="K26" s="157"/>
      <c r="L26" s="162"/>
      <c r="M26" s="157"/>
      <c r="N26" s="162"/>
      <c r="O26" s="157"/>
      <c r="P26" s="162"/>
      <c r="Q26" s="157"/>
      <c r="R26" s="162"/>
      <c r="S26" s="163">
        <f t="shared" si="2"/>
        <v>0</v>
      </c>
      <c r="U26" s="154"/>
      <c r="V26" s="154"/>
    </row>
    <row r="27" spans="1:22" s="1" customFormat="1" ht="20.100000000000001" customHeight="1" x14ac:dyDescent="0.25">
      <c r="A27" s="143">
        <v>15</v>
      </c>
      <c r="B27" s="143" t="str">
        <f t="shared" si="0"/>
        <v/>
      </c>
      <c r="C27" s="155">
        <f>Informations!A79</f>
        <v>0</v>
      </c>
      <c r="D27" s="156"/>
      <c r="E27" s="157"/>
      <c r="F27" s="158"/>
      <c r="G27" s="159"/>
      <c r="H27" s="149">
        <f t="shared" si="1"/>
        <v>0</v>
      </c>
      <c r="I27" s="160"/>
      <c r="J27" s="161"/>
      <c r="K27" s="157"/>
      <c r="L27" s="162"/>
      <c r="M27" s="157"/>
      <c r="N27" s="162"/>
      <c r="O27" s="157"/>
      <c r="P27" s="162"/>
      <c r="Q27" s="157"/>
      <c r="R27" s="162"/>
      <c r="S27" s="163">
        <f t="shared" si="2"/>
        <v>0</v>
      </c>
      <c r="U27" s="154"/>
      <c r="V27" s="154"/>
    </row>
    <row r="28" spans="1:22" s="1" customFormat="1" ht="20.100000000000001" customHeight="1" x14ac:dyDescent="0.25">
      <c r="A28" s="143">
        <v>16</v>
      </c>
      <c r="B28" s="143" t="str">
        <f t="shared" si="0"/>
        <v/>
      </c>
      <c r="C28" s="155">
        <f>Informations!A80</f>
        <v>0</v>
      </c>
      <c r="D28" s="156"/>
      <c r="E28" s="157"/>
      <c r="F28" s="158"/>
      <c r="G28" s="159"/>
      <c r="H28" s="149" t="str">
        <f t="shared" ref="H28:H53" si="3">IF(B28&lt;&gt;"",E28+F28+G28,"")</f>
        <v/>
      </c>
      <c r="I28" s="160"/>
      <c r="J28" s="161"/>
      <c r="K28" s="157"/>
      <c r="L28" s="162"/>
      <c r="M28" s="157"/>
      <c r="N28" s="162"/>
      <c r="O28" s="157"/>
      <c r="P28" s="162"/>
      <c r="Q28" s="157"/>
      <c r="R28" s="162"/>
      <c r="S28" s="163">
        <f t="shared" si="2"/>
        <v>0</v>
      </c>
      <c r="U28" s="154"/>
      <c r="V28" s="154"/>
    </row>
    <row r="29" spans="1:22" s="1" customFormat="1" ht="20.100000000000001" customHeight="1" x14ac:dyDescent="0.25">
      <c r="A29" s="143">
        <v>17</v>
      </c>
      <c r="B29" s="143" t="str">
        <f t="shared" si="0"/>
        <v/>
      </c>
      <c r="C29" s="155">
        <f>Informations!A81</f>
        <v>0</v>
      </c>
      <c r="D29" s="156"/>
      <c r="E29" s="157"/>
      <c r="F29" s="158"/>
      <c r="G29" s="159"/>
      <c r="H29" s="149" t="str">
        <f t="shared" si="3"/>
        <v/>
      </c>
      <c r="I29" s="160"/>
      <c r="J29" s="161"/>
      <c r="K29" s="157"/>
      <c r="L29" s="162"/>
      <c r="M29" s="157"/>
      <c r="N29" s="162"/>
      <c r="O29" s="157"/>
      <c r="P29" s="162"/>
      <c r="Q29" s="157"/>
      <c r="R29" s="162"/>
      <c r="S29" s="163">
        <f t="shared" si="2"/>
        <v>0</v>
      </c>
      <c r="U29" s="154"/>
      <c r="V29" s="154"/>
    </row>
    <row r="30" spans="1:22" s="1" customFormat="1" ht="20.100000000000001" customHeight="1" x14ac:dyDescent="0.25">
      <c r="A30" s="143">
        <v>18</v>
      </c>
      <c r="B30" s="143" t="str">
        <f t="shared" si="0"/>
        <v/>
      </c>
      <c r="C30" s="155">
        <f>Informations!A82</f>
        <v>0</v>
      </c>
      <c r="D30" s="156"/>
      <c r="E30" s="157"/>
      <c r="F30" s="158"/>
      <c r="G30" s="159"/>
      <c r="H30" s="149" t="str">
        <f t="shared" si="3"/>
        <v/>
      </c>
      <c r="I30" s="160"/>
      <c r="J30" s="161"/>
      <c r="K30" s="157"/>
      <c r="L30" s="162"/>
      <c r="M30" s="157"/>
      <c r="N30" s="162"/>
      <c r="O30" s="157"/>
      <c r="P30" s="162"/>
      <c r="Q30" s="157"/>
      <c r="R30" s="162"/>
      <c r="S30" s="163">
        <f t="shared" si="2"/>
        <v>0</v>
      </c>
      <c r="U30" s="154"/>
      <c r="V30" s="154"/>
    </row>
    <row r="31" spans="1:22" s="1" customFormat="1" ht="20.100000000000001" customHeight="1" x14ac:dyDescent="0.25">
      <c r="A31" s="143">
        <v>19</v>
      </c>
      <c r="B31" s="143" t="str">
        <f t="shared" si="0"/>
        <v/>
      </c>
      <c r="C31" s="155">
        <f>Informations!A83</f>
        <v>0</v>
      </c>
      <c r="D31" s="156"/>
      <c r="E31" s="157"/>
      <c r="F31" s="158"/>
      <c r="G31" s="159"/>
      <c r="H31" s="149" t="str">
        <f t="shared" si="3"/>
        <v/>
      </c>
      <c r="I31" s="160"/>
      <c r="J31" s="161"/>
      <c r="K31" s="157"/>
      <c r="L31" s="162"/>
      <c r="M31" s="157"/>
      <c r="N31" s="162"/>
      <c r="O31" s="157"/>
      <c r="P31" s="162"/>
      <c r="Q31" s="157"/>
      <c r="R31" s="162"/>
      <c r="S31" s="163">
        <f t="shared" si="2"/>
        <v>0</v>
      </c>
      <c r="U31" s="154"/>
      <c r="V31" s="154"/>
    </row>
    <row r="32" spans="1:22" s="1" customFormat="1" ht="20.100000000000001" customHeight="1" x14ac:dyDescent="0.25">
      <c r="A32" s="143">
        <v>20</v>
      </c>
      <c r="B32" s="143" t="str">
        <f t="shared" si="0"/>
        <v/>
      </c>
      <c r="C32" s="155">
        <f>Informations!A84</f>
        <v>0</v>
      </c>
      <c r="D32" s="156"/>
      <c r="E32" s="157"/>
      <c r="F32" s="158"/>
      <c r="G32" s="159"/>
      <c r="H32" s="149" t="str">
        <f t="shared" si="3"/>
        <v/>
      </c>
      <c r="I32" s="160"/>
      <c r="J32" s="161"/>
      <c r="K32" s="157"/>
      <c r="L32" s="162"/>
      <c r="M32" s="157"/>
      <c r="N32" s="162"/>
      <c r="O32" s="157"/>
      <c r="P32" s="162"/>
      <c r="Q32" s="157"/>
      <c r="R32" s="162"/>
      <c r="S32" s="163">
        <f t="shared" si="2"/>
        <v>0</v>
      </c>
      <c r="U32" s="154"/>
      <c r="V32" s="154"/>
    </row>
    <row r="33" spans="1:22" s="1" customFormat="1" ht="20.100000000000001" customHeight="1" x14ac:dyDescent="0.25">
      <c r="A33" s="143">
        <v>21</v>
      </c>
      <c r="B33" s="143" t="str">
        <f t="shared" si="0"/>
        <v/>
      </c>
      <c r="C33" s="155">
        <f>Informations!A85</f>
        <v>0</v>
      </c>
      <c r="D33" s="156"/>
      <c r="E33" s="157"/>
      <c r="F33" s="158"/>
      <c r="G33" s="159"/>
      <c r="H33" s="149" t="str">
        <f t="shared" si="3"/>
        <v/>
      </c>
      <c r="I33" s="160"/>
      <c r="J33" s="161"/>
      <c r="K33" s="157"/>
      <c r="L33" s="162"/>
      <c r="M33" s="157"/>
      <c r="N33" s="162"/>
      <c r="O33" s="157"/>
      <c r="P33" s="162"/>
      <c r="Q33" s="157"/>
      <c r="R33" s="162"/>
      <c r="S33" s="163">
        <f t="shared" si="2"/>
        <v>0</v>
      </c>
      <c r="U33" s="154"/>
      <c r="V33" s="154"/>
    </row>
    <row r="34" spans="1:22" s="1" customFormat="1" ht="20.100000000000001" customHeight="1" x14ac:dyDescent="0.25">
      <c r="A34" s="143">
        <v>22</v>
      </c>
      <c r="B34" s="143" t="str">
        <f t="shared" si="0"/>
        <v/>
      </c>
      <c r="C34" s="155">
        <f>Informations!A86</f>
        <v>0</v>
      </c>
      <c r="D34" s="156"/>
      <c r="E34" s="157"/>
      <c r="F34" s="158"/>
      <c r="G34" s="159"/>
      <c r="H34" s="149" t="str">
        <f t="shared" si="3"/>
        <v/>
      </c>
      <c r="I34" s="160"/>
      <c r="J34" s="161"/>
      <c r="K34" s="157"/>
      <c r="L34" s="162"/>
      <c r="M34" s="157"/>
      <c r="N34" s="162"/>
      <c r="O34" s="157"/>
      <c r="P34" s="162"/>
      <c r="Q34" s="157"/>
      <c r="R34" s="162"/>
      <c r="S34" s="163">
        <f t="shared" si="2"/>
        <v>0</v>
      </c>
      <c r="U34" s="154"/>
      <c r="V34" s="154"/>
    </row>
    <row r="35" spans="1:22" s="1" customFormat="1" ht="20.100000000000001" customHeight="1" x14ac:dyDescent="0.25">
      <c r="A35" s="143">
        <v>23</v>
      </c>
      <c r="B35" s="143" t="str">
        <f t="shared" si="0"/>
        <v/>
      </c>
      <c r="C35" s="155">
        <f>Informations!A87</f>
        <v>0</v>
      </c>
      <c r="D35" s="156"/>
      <c r="E35" s="157"/>
      <c r="F35" s="158"/>
      <c r="G35" s="159"/>
      <c r="H35" s="149" t="str">
        <f t="shared" si="3"/>
        <v/>
      </c>
      <c r="I35" s="160"/>
      <c r="J35" s="161"/>
      <c r="K35" s="157"/>
      <c r="L35" s="162"/>
      <c r="M35" s="157"/>
      <c r="N35" s="162"/>
      <c r="O35" s="157"/>
      <c r="P35" s="162"/>
      <c r="Q35" s="157"/>
      <c r="R35" s="162"/>
      <c r="S35" s="163">
        <f t="shared" si="2"/>
        <v>0</v>
      </c>
      <c r="U35" s="154"/>
      <c r="V35" s="154"/>
    </row>
    <row r="36" spans="1:22" s="1" customFormat="1" ht="20.100000000000001" customHeight="1" x14ac:dyDescent="0.25">
      <c r="A36" s="143">
        <v>24</v>
      </c>
      <c r="B36" s="143" t="str">
        <f t="shared" si="0"/>
        <v/>
      </c>
      <c r="C36" s="155">
        <f>Informations!A88</f>
        <v>0</v>
      </c>
      <c r="D36" s="156"/>
      <c r="E36" s="157"/>
      <c r="F36" s="158"/>
      <c r="G36" s="159"/>
      <c r="H36" s="149" t="str">
        <f t="shared" si="3"/>
        <v/>
      </c>
      <c r="I36" s="160"/>
      <c r="J36" s="161"/>
      <c r="K36" s="157"/>
      <c r="L36" s="162"/>
      <c r="M36" s="157"/>
      <c r="N36" s="162"/>
      <c r="O36" s="157"/>
      <c r="P36" s="162"/>
      <c r="Q36" s="157"/>
      <c r="R36" s="162"/>
      <c r="S36" s="163">
        <f t="shared" si="2"/>
        <v>0</v>
      </c>
      <c r="U36" s="154"/>
      <c r="V36" s="154"/>
    </row>
    <row r="37" spans="1:22" s="1" customFormat="1" ht="20.100000000000001" customHeight="1" x14ac:dyDescent="0.25">
      <c r="A37" s="143">
        <v>25</v>
      </c>
      <c r="B37" s="143" t="str">
        <f t="shared" si="0"/>
        <v/>
      </c>
      <c r="C37" s="155">
        <f>Informations!A89</f>
        <v>0</v>
      </c>
      <c r="D37" s="156"/>
      <c r="E37" s="157"/>
      <c r="F37" s="158"/>
      <c r="G37" s="159"/>
      <c r="H37" s="149" t="str">
        <f t="shared" si="3"/>
        <v/>
      </c>
      <c r="I37" s="160"/>
      <c r="J37" s="161"/>
      <c r="K37" s="165"/>
      <c r="L37" s="166"/>
      <c r="M37" s="165"/>
      <c r="N37" s="166"/>
      <c r="O37" s="165"/>
      <c r="P37" s="166"/>
      <c r="Q37" s="165"/>
      <c r="R37" s="166"/>
      <c r="S37" s="163">
        <f t="shared" si="2"/>
        <v>0</v>
      </c>
      <c r="U37" s="154"/>
      <c r="V37" s="154"/>
    </row>
    <row r="38" spans="1:22" s="1" customFormat="1" ht="20.100000000000001" customHeight="1" x14ac:dyDescent="0.25">
      <c r="A38" s="143">
        <v>26</v>
      </c>
      <c r="B38" s="143" t="str">
        <f t="shared" si="0"/>
        <v/>
      </c>
      <c r="C38" s="155">
        <f>Informations!A90</f>
        <v>0</v>
      </c>
      <c r="D38" s="156"/>
      <c r="E38" s="157"/>
      <c r="F38" s="158"/>
      <c r="G38" s="159"/>
      <c r="H38" s="149" t="str">
        <f t="shared" si="3"/>
        <v/>
      </c>
      <c r="I38" s="160"/>
      <c r="J38" s="161"/>
      <c r="K38" s="165"/>
      <c r="L38" s="166"/>
      <c r="M38" s="165"/>
      <c r="N38" s="166"/>
      <c r="O38" s="165"/>
      <c r="P38" s="166"/>
      <c r="Q38" s="165"/>
      <c r="R38" s="166"/>
      <c r="S38" s="163">
        <f t="shared" si="2"/>
        <v>0</v>
      </c>
      <c r="U38" s="154"/>
      <c r="V38" s="154"/>
    </row>
    <row r="39" spans="1:22" s="1" customFormat="1" ht="20.100000000000001" customHeight="1" outlineLevel="1" x14ac:dyDescent="0.25">
      <c r="A39" s="143">
        <v>27</v>
      </c>
      <c r="B39" s="143" t="str">
        <f t="shared" si="0"/>
        <v/>
      </c>
      <c r="C39" s="155">
        <f>Informations!A91</f>
        <v>0</v>
      </c>
      <c r="D39" s="156"/>
      <c r="E39" s="157"/>
      <c r="F39" s="158"/>
      <c r="G39" s="159"/>
      <c r="H39" s="149" t="str">
        <f t="shared" si="3"/>
        <v/>
      </c>
      <c r="I39" s="160"/>
      <c r="J39" s="161"/>
      <c r="K39" s="165"/>
      <c r="L39" s="166"/>
      <c r="M39" s="165"/>
      <c r="N39" s="166"/>
      <c r="O39" s="165"/>
      <c r="P39" s="166"/>
      <c r="Q39" s="165"/>
      <c r="R39" s="166"/>
      <c r="S39" s="163">
        <f t="shared" si="2"/>
        <v>0</v>
      </c>
      <c r="U39" s="154"/>
      <c r="V39" s="154"/>
    </row>
    <row r="40" spans="1:22" s="1" customFormat="1" ht="20.100000000000001" customHeight="1" outlineLevel="1" x14ac:dyDescent="0.25">
      <c r="A40" s="143">
        <v>28</v>
      </c>
      <c r="B40" s="143" t="str">
        <f t="shared" si="0"/>
        <v/>
      </c>
      <c r="C40" s="155">
        <f>Informations!A92</f>
        <v>0</v>
      </c>
      <c r="D40" s="156"/>
      <c r="E40" s="157"/>
      <c r="F40" s="158"/>
      <c r="G40" s="159"/>
      <c r="H40" s="149" t="str">
        <f t="shared" si="3"/>
        <v/>
      </c>
      <c r="I40" s="160"/>
      <c r="J40" s="161"/>
      <c r="K40" s="165"/>
      <c r="L40" s="166"/>
      <c r="M40" s="165"/>
      <c r="N40" s="166"/>
      <c r="O40" s="165"/>
      <c r="P40" s="166"/>
      <c r="Q40" s="165"/>
      <c r="R40" s="166"/>
      <c r="S40" s="163">
        <f t="shared" si="2"/>
        <v>0</v>
      </c>
      <c r="U40" s="154"/>
      <c r="V40" s="154"/>
    </row>
    <row r="41" spans="1:22" s="1" customFormat="1" ht="20.100000000000001" customHeight="1" outlineLevel="1" x14ac:dyDescent="0.25">
      <c r="A41" s="143">
        <v>29</v>
      </c>
      <c r="B41" s="143" t="str">
        <f t="shared" si="0"/>
        <v/>
      </c>
      <c r="C41" s="155">
        <f>Informations!A93</f>
        <v>0</v>
      </c>
      <c r="D41" s="156"/>
      <c r="E41" s="157"/>
      <c r="F41" s="158"/>
      <c r="G41" s="159"/>
      <c r="H41" s="149" t="str">
        <f t="shared" si="3"/>
        <v/>
      </c>
      <c r="I41" s="160"/>
      <c r="J41" s="161"/>
      <c r="K41" s="165"/>
      <c r="L41" s="166"/>
      <c r="M41" s="165"/>
      <c r="N41" s="166"/>
      <c r="O41" s="165"/>
      <c r="P41" s="166"/>
      <c r="Q41" s="165"/>
      <c r="R41" s="166"/>
      <c r="S41" s="163">
        <f t="shared" si="2"/>
        <v>0</v>
      </c>
      <c r="U41" s="154"/>
      <c r="V41" s="154"/>
    </row>
    <row r="42" spans="1:22" s="1" customFormat="1" ht="20.100000000000001" customHeight="1" outlineLevel="1" x14ac:dyDescent="0.25">
      <c r="A42" s="143">
        <v>30</v>
      </c>
      <c r="B42" s="143" t="str">
        <f t="shared" si="0"/>
        <v/>
      </c>
      <c r="C42" s="155">
        <f>Informations!A94</f>
        <v>0</v>
      </c>
      <c r="D42" s="156"/>
      <c r="E42" s="157"/>
      <c r="F42" s="158"/>
      <c r="G42" s="159"/>
      <c r="H42" s="149" t="str">
        <f t="shared" si="3"/>
        <v/>
      </c>
      <c r="I42" s="160"/>
      <c r="J42" s="161"/>
      <c r="K42" s="165"/>
      <c r="L42" s="166"/>
      <c r="M42" s="165"/>
      <c r="N42" s="166"/>
      <c r="O42" s="165"/>
      <c r="P42" s="166"/>
      <c r="Q42" s="165"/>
      <c r="R42" s="166"/>
      <c r="S42" s="163">
        <f t="shared" si="2"/>
        <v>0</v>
      </c>
      <c r="U42" s="154"/>
      <c r="V42" s="154"/>
    </row>
    <row r="43" spans="1:22" s="1" customFormat="1" ht="20.100000000000001" customHeight="1" outlineLevel="1" x14ac:dyDescent="0.25">
      <c r="A43" s="143">
        <v>31</v>
      </c>
      <c r="B43" s="143" t="str">
        <f t="shared" si="0"/>
        <v/>
      </c>
      <c r="C43" s="155">
        <f>Informations!A95</f>
        <v>0</v>
      </c>
      <c r="D43" s="156"/>
      <c r="E43" s="157"/>
      <c r="F43" s="158"/>
      <c r="G43" s="159"/>
      <c r="H43" s="149" t="str">
        <f t="shared" si="3"/>
        <v/>
      </c>
      <c r="I43" s="160"/>
      <c r="J43" s="161"/>
      <c r="K43" s="165"/>
      <c r="L43" s="166"/>
      <c r="M43" s="165"/>
      <c r="N43" s="166"/>
      <c r="O43" s="165"/>
      <c r="P43" s="166"/>
      <c r="Q43" s="165"/>
      <c r="R43" s="166"/>
      <c r="S43" s="163">
        <f t="shared" si="2"/>
        <v>0</v>
      </c>
      <c r="U43" s="154"/>
      <c r="V43" s="154"/>
    </row>
    <row r="44" spans="1:22" s="1" customFormat="1" ht="20.100000000000001" customHeight="1" outlineLevel="1" x14ac:dyDescent="0.25">
      <c r="A44" s="143">
        <v>32</v>
      </c>
      <c r="B44" s="143" t="str">
        <f t="shared" si="0"/>
        <v/>
      </c>
      <c r="C44" s="155">
        <f>Informations!A96</f>
        <v>0</v>
      </c>
      <c r="D44" s="156"/>
      <c r="E44" s="157"/>
      <c r="F44" s="158"/>
      <c r="G44" s="159"/>
      <c r="H44" s="149" t="str">
        <f t="shared" si="3"/>
        <v/>
      </c>
      <c r="I44" s="160"/>
      <c r="J44" s="161"/>
      <c r="K44" s="165"/>
      <c r="L44" s="166"/>
      <c r="M44" s="165"/>
      <c r="N44" s="166"/>
      <c r="O44" s="165"/>
      <c r="P44" s="166"/>
      <c r="Q44" s="165"/>
      <c r="R44" s="166"/>
      <c r="S44" s="163">
        <f t="shared" si="2"/>
        <v>0</v>
      </c>
      <c r="U44" s="154"/>
      <c r="V44" s="154"/>
    </row>
    <row r="45" spans="1:22" s="1" customFormat="1" ht="20.100000000000001" customHeight="1" outlineLevel="1" x14ac:dyDescent="0.25">
      <c r="A45" s="143">
        <v>33</v>
      </c>
      <c r="B45" s="143" t="str">
        <f t="shared" si="0"/>
        <v/>
      </c>
      <c r="C45" s="155">
        <f>Informations!A97</f>
        <v>0</v>
      </c>
      <c r="D45" s="156"/>
      <c r="E45" s="157"/>
      <c r="F45" s="158"/>
      <c r="G45" s="159"/>
      <c r="H45" s="149" t="str">
        <f t="shared" si="3"/>
        <v/>
      </c>
      <c r="I45" s="160"/>
      <c r="J45" s="161"/>
      <c r="K45" s="165"/>
      <c r="L45" s="166"/>
      <c r="M45" s="165"/>
      <c r="N45" s="166"/>
      <c r="O45" s="165"/>
      <c r="P45" s="166"/>
      <c r="Q45" s="165"/>
      <c r="R45" s="166"/>
      <c r="S45" s="163">
        <f t="shared" si="2"/>
        <v>0</v>
      </c>
      <c r="U45" s="154"/>
      <c r="V45" s="154"/>
    </row>
    <row r="46" spans="1:22" s="1" customFormat="1" ht="20.100000000000001" customHeight="1" outlineLevel="1" x14ac:dyDescent="0.25">
      <c r="A46" s="143">
        <v>34</v>
      </c>
      <c r="B46" s="143" t="str">
        <f t="shared" si="0"/>
        <v/>
      </c>
      <c r="C46" s="155">
        <f>Informations!A98</f>
        <v>0</v>
      </c>
      <c r="D46" s="156"/>
      <c r="E46" s="157"/>
      <c r="F46" s="158"/>
      <c r="G46" s="159"/>
      <c r="H46" s="149" t="str">
        <f t="shared" si="3"/>
        <v/>
      </c>
      <c r="I46" s="160"/>
      <c r="J46" s="161"/>
      <c r="K46" s="165"/>
      <c r="L46" s="166"/>
      <c r="M46" s="165"/>
      <c r="N46" s="166"/>
      <c r="O46" s="165"/>
      <c r="P46" s="166"/>
      <c r="Q46" s="165"/>
      <c r="R46" s="166"/>
      <c r="S46" s="163">
        <f t="shared" si="2"/>
        <v>0</v>
      </c>
      <c r="U46" s="154"/>
      <c r="V46" s="154"/>
    </row>
    <row r="47" spans="1:22" s="1" customFormat="1" ht="20.100000000000001" customHeight="1" outlineLevel="1" x14ac:dyDescent="0.25">
      <c r="A47" s="143">
        <v>35</v>
      </c>
      <c r="B47" s="143" t="str">
        <f t="shared" si="0"/>
        <v/>
      </c>
      <c r="C47" s="155">
        <f>Informations!A99</f>
        <v>0</v>
      </c>
      <c r="D47" s="156"/>
      <c r="E47" s="157"/>
      <c r="F47" s="158"/>
      <c r="G47" s="159"/>
      <c r="H47" s="149" t="str">
        <f t="shared" si="3"/>
        <v/>
      </c>
      <c r="I47" s="160"/>
      <c r="J47" s="161"/>
      <c r="K47" s="165"/>
      <c r="L47" s="166"/>
      <c r="M47" s="165"/>
      <c r="N47" s="166"/>
      <c r="O47" s="165"/>
      <c r="P47" s="166"/>
      <c r="Q47" s="165"/>
      <c r="R47" s="166"/>
      <c r="S47" s="163">
        <f t="shared" si="2"/>
        <v>0</v>
      </c>
      <c r="U47" s="154"/>
      <c r="V47" s="154"/>
    </row>
    <row r="48" spans="1:22" s="1" customFormat="1" ht="20.100000000000001" customHeight="1" outlineLevel="1" x14ac:dyDescent="0.25">
      <c r="A48" s="143">
        <v>36</v>
      </c>
      <c r="B48" s="143" t="str">
        <f t="shared" si="0"/>
        <v/>
      </c>
      <c r="C48" s="155">
        <f>Informations!A100</f>
        <v>0</v>
      </c>
      <c r="D48" s="156"/>
      <c r="E48" s="157"/>
      <c r="F48" s="158"/>
      <c r="G48" s="159"/>
      <c r="H48" s="149" t="str">
        <f t="shared" si="3"/>
        <v/>
      </c>
      <c r="I48" s="160"/>
      <c r="J48" s="161"/>
      <c r="K48" s="165"/>
      <c r="L48" s="166"/>
      <c r="M48" s="165"/>
      <c r="N48" s="166"/>
      <c r="O48" s="165"/>
      <c r="P48" s="166"/>
      <c r="Q48" s="165"/>
      <c r="R48" s="166"/>
      <c r="S48" s="163">
        <f t="shared" si="2"/>
        <v>0</v>
      </c>
      <c r="U48" s="154"/>
      <c r="V48" s="154"/>
    </row>
    <row r="49" spans="1:24" s="1" customFormat="1" ht="20.100000000000001" customHeight="1" outlineLevel="1" x14ac:dyDescent="0.25">
      <c r="A49" s="143">
        <v>37</v>
      </c>
      <c r="B49" s="143" t="str">
        <f t="shared" si="0"/>
        <v/>
      </c>
      <c r="C49" s="155">
        <f>Informations!A101</f>
        <v>0</v>
      </c>
      <c r="D49" s="156"/>
      <c r="E49" s="157"/>
      <c r="F49" s="158"/>
      <c r="G49" s="159"/>
      <c r="H49" s="149" t="str">
        <f t="shared" si="3"/>
        <v/>
      </c>
      <c r="I49" s="160"/>
      <c r="J49" s="161"/>
      <c r="K49" s="165"/>
      <c r="L49" s="166"/>
      <c r="M49" s="165"/>
      <c r="N49" s="166"/>
      <c r="O49" s="165"/>
      <c r="P49" s="166"/>
      <c r="Q49" s="165"/>
      <c r="R49" s="166"/>
      <c r="S49" s="163">
        <f t="shared" si="2"/>
        <v>0</v>
      </c>
      <c r="U49" s="154"/>
      <c r="V49" s="154"/>
    </row>
    <row r="50" spans="1:24" s="1" customFormat="1" ht="20.100000000000001" customHeight="1" outlineLevel="1" x14ac:dyDescent="0.25">
      <c r="A50" s="143">
        <v>38</v>
      </c>
      <c r="B50" s="143" t="str">
        <f t="shared" si="0"/>
        <v/>
      </c>
      <c r="C50" s="155">
        <f>Informations!A102</f>
        <v>0</v>
      </c>
      <c r="D50" s="156"/>
      <c r="E50" s="157"/>
      <c r="F50" s="158"/>
      <c r="G50" s="159"/>
      <c r="H50" s="149" t="str">
        <f t="shared" si="3"/>
        <v/>
      </c>
      <c r="I50" s="160"/>
      <c r="J50" s="161"/>
      <c r="K50" s="165"/>
      <c r="L50" s="166"/>
      <c r="M50" s="165"/>
      <c r="N50" s="166"/>
      <c r="O50" s="165"/>
      <c r="P50" s="166"/>
      <c r="Q50" s="165"/>
      <c r="R50" s="166"/>
      <c r="S50" s="163">
        <f t="shared" si="2"/>
        <v>0</v>
      </c>
      <c r="U50" s="154"/>
      <c r="V50" s="154"/>
    </row>
    <row r="51" spans="1:24" s="1" customFormat="1" ht="20.100000000000001" customHeight="1" outlineLevel="1" x14ac:dyDescent="0.25">
      <c r="A51" s="143">
        <v>39</v>
      </c>
      <c r="B51" s="143" t="str">
        <f t="shared" si="0"/>
        <v/>
      </c>
      <c r="C51" s="155">
        <f>Informations!A103</f>
        <v>0</v>
      </c>
      <c r="D51" s="156"/>
      <c r="E51" s="157"/>
      <c r="F51" s="158"/>
      <c r="G51" s="159"/>
      <c r="H51" s="149" t="str">
        <f t="shared" si="3"/>
        <v/>
      </c>
      <c r="I51" s="160"/>
      <c r="J51" s="161"/>
      <c r="K51" s="165"/>
      <c r="L51" s="166"/>
      <c r="M51" s="165"/>
      <c r="N51" s="166"/>
      <c r="O51" s="165"/>
      <c r="P51" s="166"/>
      <c r="Q51" s="165"/>
      <c r="R51" s="166"/>
      <c r="S51" s="163">
        <f t="shared" si="2"/>
        <v>0</v>
      </c>
      <c r="U51" s="154"/>
      <c r="V51" s="154"/>
    </row>
    <row r="52" spans="1:24" s="1" customFormat="1" ht="20.100000000000001" customHeight="1" outlineLevel="1" x14ac:dyDescent="0.25">
      <c r="A52" s="143">
        <v>40</v>
      </c>
      <c r="B52" s="143" t="str">
        <f t="shared" si="0"/>
        <v/>
      </c>
      <c r="C52" s="155">
        <f>Informations!A104</f>
        <v>0</v>
      </c>
      <c r="D52" s="156"/>
      <c r="E52" s="157"/>
      <c r="F52" s="158"/>
      <c r="G52" s="159"/>
      <c r="H52" s="149" t="str">
        <f t="shared" si="3"/>
        <v/>
      </c>
      <c r="I52" s="160"/>
      <c r="J52" s="161"/>
      <c r="K52" s="165"/>
      <c r="L52" s="166"/>
      <c r="M52" s="165"/>
      <c r="N52" s="166"/>
      <c r="O52" s="165"/>
      <c r="P52" s="166"/>
      <c r="Q52" s="165"/>
      <c r="R52" s="166"/>
      <c r="S52" s="163">
        <f t="shared" si="2"/>
        <v>0</v>
      </c>
      <c r="U52" s="154"/>
      <c r="V52" s="154"/>
    </row>
    <row r="53" spans="1:24" s="1" customFormat="1" ht="20.100000000000001" customHeight="1" outlineLevel="1" thickBot="1" x14ac:dyDescent="0.3">
      <c r="A53" s="143">
        <v>41</v>
      </c>
      <c r="B53" s="143" t="str">
        <f t="shared" si="0"/>
        <v/>
      </c>
      <c r="C53" s="155">
        <f>Informations!A105</f>
        <v>0</v>
      </c>
      <c r="D53" s="156"/>
      <c r="E53" s="167"/>
      <c r="F53" s="168"/>
      <c r="G53" s="169"/>
      <c r="H53" s="149" t="str">
        <f t="shared" si="3"/>
        <v/>
      </c>
      <c r="I53" s="170"/>
      <c r="J53" s="171"/>
      <c r="K53" s="172"/>
      <c r="L53" s="173"/>
      <c r="M53" s="172"/>
      <c r="N53" s="173"/>
      <c r="O53" s="172"/>
      <c r="P53" s="173"/>
      <c r="Q53" s="172"/>
      <c r="R53" s="173"/>
      <c r="S53" s="174">
        <f t="shared" si="2"/>
        <v>0</v>
      </c>
      <c r="U53" s="154"/>
      <c r="V53" s="154"/>
    </row>
    <row r="54" spans="1:24" s="1" customFormat="1" ht="37.5" customHeight="1" thickTop="1" thickBot="1" x14ac:dyDescent="0.3">
      <c r="C54" s="344" t="s">
        <v>316</v>
      </c>
      <c r="D54" s="345"/>
      <c r="E54" s="175">
        <f>SUM(E13:E53)</f>
        <v>0</v>
      </c>
      <c r="F54" s="176">
        <f>SUM(F13:F53)</f>
        <v>0</v>
      </c>
      <c r="G54" s="177">
        <f>SUM(G13:G53)</f>
        <v>0</v>
      </c>
      <c r="H54" s="177">
        <f>SUM(H13:H53)</f>
        <v>0</v>
      </c>
      <c r="I54" s="177">
        <f t="shared" ref="I54:S54" si="4">SUM(I13:I53)</f>
        <v>0</v>
      </c>
      <c r="J54" s="177"/>
      <c r="K54" s="177"/>
      <c r="L54" s="177"/>
      <c r="M54" s="177"/>
      <c r="N54" s="177"/>
      <c r="O54" s="177"/>
      <c r="P54" s="177"/>
      <c r="Q54" s="177"/>
      <c r="R54" s="177"/>
      <c r="S54" s="177">
        <f t="shared" si="4"/>
        <v>0</v>
      </c>
      <c r="T54"/>
      <c r="U54"/>
      <c r="W54" s="178"/>
      <c r="X54" s="178"/>
    </row>
    <row r="55" spans="1:24" ht="13.5" thickTop="1" x14ac:dyDescent="0.2"/>
    <row r="56" spans="1:24" ht="29.25" customHeight="1" x14ac:dyDescent="0.35">
      <c r="S56" s="179"/>
    </row>
    <row r="57" spans="1:24" x14ac:dyDescent="0.2"/>
    <row r="58" spans="1:24" x14ac:dyDescent="0.2"/>
    <row r="59" spans="1:24" x14ac:dyDescent="0.2"/>
    <row r="60" spans="1:24" x14ac:dyDescent="0.2"/>
    <row r="61" spans="1:24" x14ac:dyDescent="0.2"/>
    <row r="62" spans="1:24" x14ac:dyDescent="0.2"/>
    <row r="63" spans="1:24" x14ac:dyDescent="0.2"/>
    <row r="64" spans="1:24" x14ac:dyDescent="0.2"/>
    <row r="65" x14ac:dyDescent="0.2"/>
  </sheetData>
  <sheetProtection password="CB6D" sheet="1" objects="1" scenarios="1" insertHyperlinks="0" selectLockedCells="1"/>
  <protectedRanges>
    <protectedRange sqref="D13:G53 I13:R53" name="Plage1"/>
  </protectedRanges>
  <mergeCells count="16">
    <mergeCell ref="C54:D54"/>
    <mergeCell ref="D2:O2"/>
    <mergeCell ref="C10:C12"/>
    <mergeCell ref="D10:D12"/>
    <mergeCell ref="E10:H10"/>
    <mergeCell ref="K10:R10"/>
    <mergeCell ref="J11:J12"/>
    <mergeCell ref="K11:L11"/>
    <mergeCell ref="M11:N11"/>
    <mergeCell ref="O11:P11"/>
    <mergeCell ref="Q11:R11"/>
    <mergeCell ref="S10:S12"/>
    <mergeCell ref="E11:F11"/>
    <mergeCell ref="G11:G12"/>
    <mergeCell ref="H11:H12"/>
    <mergeCell ref="I11:I12"/>
  </mergeCells>
  <dataValidations count="1">
    <dataValidation type="list" allowBlank="1" showInputMessage="1" showErrorMessage="1" sqref="D13:D53">
      <formula1>"oui,non"</formula1>
    </dataValidation>
  </dataValidations>
  <printOptions horizontalCentered="1"/>
  <pageMargins left="0.19685039370078741" right="0.19685039370078741" top="0.59055118110236227" bottom="0.59055118110236227" header="0.51181102362204722" footer="0.51181102362204722"/>
  <pageSetup paperSize="9" scale="6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1"/>
  <sheetViews>
    <sheetView showGridLines="0" topLeftCell="B1" zoomScale="93" zoomScaleNormal="93" zoomScaleSheetLayoutView="80" workbookViewId="0">
      <selection activeCell="I21" sqref="I21"/>
    </sheetView>
  </sheetViews>
  <sheetFormatPr baseColWidth="10" defaultColWidth="11.42578125" defaultRowHeight="12.75" outlineLevelRow="1" x14ac:dyDescent="0.2"/>
  <cols>
    <col min="1" max="1" width="3.28515625" style="181" customWidth="1"/>
    <col min="2" max="2" width="66.7109375" style="181" bestFit="1" customWidth="1"/>
    <col min="3" max="3" width="12.140625" style="181" bestFit="1" customWidth="1"/>
    <col min="4" max="4" width="15" style="181" bestFit="1" customWidth="1"/>
    <col min="5" max="5" width="10.7109375" style="181" customWidth="1"/>
    <col min="6" max="6" width="12.28515625" style="181" customWidth="1"/>
    <col min="7" max="7" width="15.7109375" style="181" customWidth="1"/>
    <col min="8" max="8" width="15.5703125" style="181" customWidth="1"/>
    <col min="9" max="9" width="14.140625" style="181" customWidth="1"/>
    <col min="10" max="10" width="11.42578125" style="181" customWidth="1"/>
    <col min="11" max="11" width="19.140625" style="181" customWidth="1"/>
    <col min="12" max="12" width="13.42578125" style="181" customWidth="1"/>
    <col min="13" max="13" width="9.5703125" style="181" customWidth="1"/>
    <col min="14" max="14" width="12.140625" style="181" customWidth="1"/>
    <col min="15" max="15" width="24.140625" style="182" customWidth="1"/>
    <col min="16" max="16" width="24.42578125" style="182" customWidth="1"/>
    <col min="17" max="17" width="15.7109375" style="182" customWidth="1"/>
    <col min="18" max="18" width="12.7109375" style="181" customWidth="1"/>
    <col min="19" max="19" width="14.28515625" style="181" customWidth="1"/>
    <col min="20" max="16384" width="11.42578125" style="181"/>
  </cols>
  <sheetData>
    <row r="1" spans="1:17" ht="24" customHeight="1" x14ac:dyDescent="0.2">
      <c r="A1" s="373" t="s">
        <v>171</v>
      </c>
      <c r="B1" s="373"/>
      <c r="C1" s="373"/>
      <c r="D1" s="373"/>
      <c r="E1" s="373"/>
      <c r="F1" s="373"/>
      <c r="G1" s="373"/>
      <c r="H1" s="373"/>
      <c r="I1" s="180"/>
      <c r="J1" s="104"/>
      <c r="K1" s="115"/>
    </row>
    <row r="2" spans="1:17" ht="26.25" customHeight="1" x14ac:dyDescent="0.2">
      <c r="A2" s="382" t="s">
        <v>185</v>
      </c>
      <c r="B2" s="383"/>
      <c r="C2" s="383"/>
      <c r="D2" s="383"/>
      <c r="E2" s="383"/>
      <c r="F2" s="383"/>
      <c r="G2" s="383"/>
      <c r="H2" s="383"/>
      <c r="I2" s="383"/>
      <c r="J2" s="104"/>
      <c r="K2" s="115"/>
    </row>
    <row r="3" spans="1:17" ht="45" customHeight="1" x14ac:dyDescent="0.2">
      <c r="B3" s="374" t="s">
        <v>32</v>
      </c>
      <c r="C3" s="375"/>
      <c r="D3" s="375"/>
      <c r="E3" s="375"/>
      <c r="F3" s="375"/>
      <c r="G3" s="375"/>
      <c r="H3" s="375"/>
      <c r="I3" s="104"/>
      <c r="J3" s="104"/>
      <c r="K3" s="115"/>
      <c r="L3" s="183" t="s">
        <v>175</v>
      </c>
      <c r="M3" s="183" t="s">
        <v>174</v>
      </c>
      <c r="N3" s="183" t="s">
        <v>36</v>
      </c>
      <c r="O3" s="183" t="s">
        <v>36</v>
      </c>
    </row>
    <row r="4" spans="1:17" x14ac:dyDescent="0.2">
      <c r="C4" s="184"/>
      <c r="D4" s="184"/>
      <c r="E4" s="184"/>
      <c r="F4" s="184"/>
      <c r="G4" s="184"/>
      <c r="H4" s="184"/>
      <c r="I4" s="184"/>
      <c r="J4" s="184"/>
      <c r="K4" s="184"/>
      <c r="L4" s="185">
        <v>1</v>
      </c>
      <c r="M4" s="186" t="s">
        <v>37</v>
      </c>
      <c r="N4" s="183" t="s">
        <v>178</v>
      </c>
      <c r="O4" s="183" t="s">
        <v>41</v>
      </c>
    </row>
    <row r="5" spans="1:17" ht="49.5" customHeight="1" x14ac:dyDescent="0.2">
      <c r="B5" s="376" t="s">
        <v>339</v>
      </c>
      <c r="C5" s="375"/>
      <c r="D5" s="375"/>
      <c r="E5" s="375"/>
      <c r="F5" s="375"/>
      <c r="G5" s="375"/>
      <c r="H5" s="375"/>
      <c r="I5" s="104"/>
      <c r="J5" s="104"/>
      <c r="K5" s="115"/>
      <c r="L5" s="185">
        <v>2</v>
      </c>
      <c r="M5" s="186" t="s">
        <v>39</v>
      </c>
      <c r="N5" s="183" t="s">
        <v>177</v>
      </c>
      <c r="O5" s="183" t="s">
        <v>181</v>
      </c>
    </row>
    <row r="6" spans="1:17" x14ac:dyDescent="0.2">
      <c r="L6" s="185">
        <v>3</v>
      </c>
      <c r="M6" s="186" t="s">
        <v>40</v>
      </c>
      <c r="N6" s="183" t="s">
        <v>178</v>
      </c>
      <c r="O6" s="183" t="s">
        <v>41</v>
      </c>
      <c r="P6"/>
      <c r="Q6"/>
    </row>
    <row r="7" spans="1:17" ht="21" customHeight="1" x14ac:dyDescent="0.2">
      <c r="B7" s="184"/>
      <c r="C7" s="184"/>
      <c r="D7" s="184"/>
      <c r="E7" s="184"/>
      <c r="F7" s="184"/>
      <c r="G7" s="184"/>
      <c r="H7" s="184"/>
      <c r="I7" s="184"/>
      <c r="J7" s="184"/>
      <c r="K7" s="184"/>
      <c r="L7" s="185">
        <v>4</v>
      </c>
      <c r="M7" s="186" t="s">
        <v>144</v>
      </c>
      <c r="N7" s="183" t="s">
        <v>176</v>
      </c>
      <c r="O7" s="183" t="s">
        <v>38</v>
      </c>
      <c r="P7"/>
      <c r="Q7"/>
    </row>
    <row r="8" spans="1:17" ht="24.95" customHeight="1" x14ac:dyDescent="0.2">
      <c r="B8" s="114" t="str">
        <f>IF(AND(Informations!B14="oui",C15=""),"Complétez par oui ou par non la question sur le conventionnement du CDG","")</f>
        <v/>
      </c>
      <c r="C8" s="114"/>
      <c r="D8" s="114"/>
      <c r="E8" s="114"/>
      <c r="F8" s="114"/>
      <c r="G8" s="114"/>
      <c r="H8" s="114"/>
      <c r="I8" s="114"/>
      <c r="J8" s="114"/>
      <c r="K8" s="114"/>
      <c r="L8" s="185">
        <v>5</v>
      </c>
      <c r="M8" s="186" t="s">
        <v>42</v>
      </c>
      <c r="N8" s="183" t="s">
        <v>176</v>
      </c>
      <c r="O8" s="183" t="s">
        <v>38</v>
      </c>
      <c r="P8"/>
      <c r="Q8"/>
    </row>
    <row r="9" spans="1:17" ht="24.75" customHeight="1" x14ac:dyDescent="0.2">
      <c r="A9" s="184"/>
      <c r="B9" s="28"/>
      <c r="C9" s="187"/>
      <c r="D9" s="184"/>
      <c r="E9" s="184"/>
      <c r="F9" s="184"/>
      <c r="G9" s="184"/>
      <c r="H9" s="184"/>
      <c r="I9" s="184"/>
      <c r="J9" s="184"/>
      <c r="K9" s="184"/>
      <c r="L9" s="185">
        <v>6</v>
      </c>
      <c r="M9" s="186" t="s">
        <v>43</v>
      </c>
      <c r="N9" s="183" t="s">
        <v>176</v>
      </c>
      <c r="O9" s="183" t="s">
        <v>38</v>
      </c>
      <c r="P9"/>
      <c r="Q9"/>
    </row>
    <row r="10" spans="1:17" ht="27" customHeight="1" x14ac:dyDescent="0.2">
      <c r="A10" s="27"/>
      <c r="B10" s="35" t="s">
        <v>343</v>
      </c>
      <c r="C10" s="384"/>
      <c r="D10" s="385"/>
      <c r="E10" s="385"/>
      <c r="F10" s="386"/>
      <c r="G10" s="271"/>
      <c r="H10" s="184"/>
      <c r="I10" s="184"/>
      <c r="J10" s="184"/>
      <c r="K10" s="184"/>
      <c r="L10" s="185">
        <v>7</v>
      </c>
      <c r="M10" s="186" t="s">
        <v>44</v>
      </c>
      <c r="N10" s="183" t="s">
        <v>178</v>
      </c>
      <c r="O10" s="183" t="s">
        <v>41</v>
      </c>
      <c r="P10"/>
      <c r="Q10"/>
    </row>
    <row r="11" spans="1:17" ht="31.5" customHeight="1" x14ac:dyDescent="0.2">
      <c r="A11" s="184"/>
      <c r="B11" s="35" t="s">
        <v>86</v>
      </c>
      <c r="C11" s="390" t="e">
        <f>VLOOKUP(Informations!B15,$L$4:$O$107,4)</f>
        <v>#N/A</v>
      </c>
      <c r="D11" s="391"/>
      <c r="E11" s="391"/>
      <c r="F11" s="392"/>
      <c r="G11" s="246"/>
      <c r="H11" s="26"/>
      <c r="I11" s="26"/>
      <c r="J11" s="26"/>
      <c r="K11" s="26"/>
      <c r="L11" s="185">
        <v>8</v>
      </c>
      <c r="M11" s="186" t="s">
        <v>45</v>
      </c>
      <c r="N11" s="183" t="s">
        <v>177</v>
      </c>
      <c r="O11" s="183" t="s">
        <v>181</v>
      </c>
      <c r="P11"/>
      <c r="Q11"/>
    </row>
    <row r="12" spans="1:17" ht="13.5" customHeight="1" x14ac:dyDescent="0.2">
      <c r="A12" s="184"/>
      <c r="B12" s="247"/>
      <c r="C12" s="245"/>
      <c r="D12" s="246"/>
      <c r="E12" s="246"/>
      <c r="F12" s="246"/>
      <c r="G12" s="246"/>
      <c r="H12" s="26"/>
      <c r="I12" s="26"/>
      <c r="J12" s="26"/>
      <c r="K12" s="26"/>
      <c r="L12" s="185">
        <v>9</v>
      </c>
      <c r="M12" s="186" t="s">
        <v>46</v>
      </c>
      <c r="N12" s="183" t="s">
        <v>176</v>
      </c>
      <c r="O12" s="183" t="s">
        <v>38</v>
      </c>
      <c r="P12"/>
      <c r="Q12"/>
    </row>
    <row r="13" spans="1:17" ht="50.25" customHeight="1" x14ac:dyDescent="0.2">
      <c r="A13" s="184"/>
      <c r="B13" s="35" t="s">
        <v>333</v>
      </c>
      <c r="C13" s="380" t="str">
        <f>CONCATENATE(Informations!B16," ",Informations!B18)</f>
        <v xml:space="preserve"> </v>
      </c>
      <c r="D13" s="381"/>
      <c r="E13" s="381"/>
      <c r="F13" s="381"/>
      <c r="G13" s="381"/>
      <c r="H13" s="381"/>
      <c r="I13" s="381"/>
      <c r="J13" s="262">
        <f>Informations!B15</f>
        <v>0</v>
      </c>
      <c r="K13" s="184"/>
      <c r="L13" s="185">
        <v>10</v>
      </c>
      <c r="M13" s="186" t="s">
        <v>47</v>
      </c>
      <c r="N13" s="183" t="s">
        <v>177</v>
      </c>
      <c r="O13" s="183" t="s">
        <v>181</v>
      </c>
      <c r="P13"/>
      <c r="Q13"/>
    </row>
    <row r="14" spans="1:17" ht="24" customHeight="1" x14ac:dyDescent="0.2">
      <c r="A14" s="184"/>
      <c r="B14" s="184"/>
      <c r="C14" s="184"/>
      <c r="D14" s="184"/>
      <c r="E14" s="184"/>
      <c r="F14" s="184"/>
      <c r="G14" s="184"/>
      <c r="H14" s="184"/>
      <c r="I14" s="184"/>
      <c r="J14" s="188"/>
      <c r="K14" s="188"/>
      <c r="L14" s="185">
        <v>11</v>
      </c>
      <c r="M14" s="186" t="s">
        <v>48</v>
      </c>
      <c r="N14" s="183" t="s">
        <v>176</v>
      </c>
      <c r="O14" s="183" t="s">
        <v>38</v>
      </c>
      <c r="P14"/>
      <c r="Q14"/>
    </row>
    <row r="15" spans="1:17" ht="28.5" customHeight="1" x14ac:dyDescent="0.2">
      <c r="A15" s="189"/>
      <c r="B15" s="283" t="str">
        <f>IF(Informations!B14="oui","La DP est-elle subventionnée dans le cadre d'un conventionnement en cours avec le CDG ?","")</f>
        <v/>
      </c>
      <c r="C15" s="387"/>
      <c r="D15" s="388"/>
      <c r="E15" s="388"/>
      <c r="F15" s="389"/>
      <c r="G15" s="272"/>
      <c r="H15" s="188"/>
      <c r="I15" s="188"/>
      <c r="J15" s="188"/>
      <c r="K15" s="188"/>
      <c r="L15" s="185">
        <v>12</v>
      </c>
      <c r="M15" s="186" t="s">
        <v>49</v>
      </c>
      <c r="N15" s="183" t="s">
        <v>176</v>
      </c>
      <c r="O15" s="183" t="s">
        <v>38</v>
      </c>
      <c r="P15"/>
      <c r="Q15"/>
    </row>
    <row r="16" spans="1:17" ht="19.5" customHeight="1" x14ac:dyDescent="0.2">
      <c r="A16" s="184"/>
      <c r="B16" s="105"/>
      <c r="C16" s="190"/>
      <c r="D16" s="190"/>
      <c r="E16" s="190"/>
      <c r="F16" s="190"/>
      <c r="G16" s="189"/>
      <c r="H16" s="192"/>
      <c r="I16" s="192"/>
      <c r="J16" s="194"/>
      <c r="K16" s="194"/>
      <c r="L16" s="185">
        <v>13</v>
      </c>
      <c r="M16" s="186" t="s">
        <v>50</v>
      </c>
      <c r="N16" s="183" t="s">
        <v>176</v>
      </c>
      <c r="O16" s="183" t="s">
        <v>38</v>
      </c>
      <c r="P16"/>
      <c r="Q16"/>
    </row>
    <row r="17" spans="1:17" ht="44.25" customHeight="1" x14ac:dyDescent="0.2">
      <c r="A17" s="184"/>
      <c r="B17" s="35" t="s">
        <v>332</v>
      </c>
      <c r="C17" s="377">
        <f>'Nombre de jours '!E4</f>
        <v>0</v>
      </c>
      <c r="D17" s="378"/>
      <c r="E17" s="378"/>
      <c r="F17" s="379"/>
      <c r="G17" s="273"/>
      <c r="H17" s="194"/>
      <c r="I17" s="194"/>
      <c r="J17" s="196"/>
      <c r="K17" s="196"/>
      <c r="L17" s="185">
        <v>14</v>
      </c>
      <c r="M17" s="186" t="s">
        <v>51</v>
      </c>
      <c r="N17" s="183" t="s">
        <v>179</v>
      </c>
      <c r="O17" s="183" t="s">
        <v>52</v>
      </c>
      <c r="P17"/>
      <c r="Q17"/>
    </row>
    <row r="18" spans="1:17" ht="40.5" customHeight="1" thickBot="1" x14ac:dyDescent="0.25">
      <c r="A18" s="184"/>
      <c r="B18" s="191"/>
      <c r="C18" s="188"/>
      <c r="D18" s="188"/>
      <c r="E18" s="188"/>
      <c r="F18" s="188"/>
      <c r="G18" s="188"/>
      <c r="H18" s="196"/>
      <c r="I18" s="196"/>
      <c r="J18" s="199"/>
      <c r="K18" s="199"/>
      <c r="L18" s="185">
        <v>15</v>
      </c>
      <c r="M18" s="186" t="s">
        <v>53</v>
      </c>
      <c r="N18" s="183" t="s">
        <v>178</v>
      </c>
      <c r="O18" s="183" t="s">
        <v>41</v>
      </c>
      <c r="P18"/>
      <c r="Q18"/>
    </row>
    <row r="19" spans="1:17" ht="15" x14ac:dyDescent="0.2">
      <c r="A19" s="184"/>
      <c r="B19" s="37" t="s">
        <v>317</v>
      </c>
      <c r="C19" s="193"/>
      <c r="D19" s="188"/>
      <c r="E19" s="188"/>
      <c r="F19" s="188"/>
      <c r="G19" s="188"/>
      <c r="H19" s="199"/>
      <c r="I19" s="199"/>
      <c r="J19" s="199"/>
      <c r="K19" s="199"/>
      <c r="L19" s="185">
        <v>16</v>
      </c>
      <c r="M19" s="186" t="s">
        <v>54</v>
      </c>
      <c r="N19" s="183" t="s">
        <v>269</v>
      </c>
      <c r="O19" s="183" t="s">
        <v>270</v>
      </c>
      <c r="P19"/>
      <c r="Q19"/>
    </row>
    <row r="20" spans="1:17" ht="24.95" customHeight="1" x14ac:dyDescent="0.2">
      <c r="A20" s="184"/>
      <c r="B20" s="36" t="s">
        <v>18</v>
      </c>
      <c r="C20" s="195">
        <f>'Nombre de jours '!E54+'Nombre de jours '!F54</f>
        <v>0</v>
      </c>
      <c r="D20" s="188"/>
      <c r="E20" s="188"/>
      <c r="F20" s="188"/>
      <c r="G20" s="188"/>
      <c r="H20" s="199"/>
      <c r="I20" s="199"/>
      <c r="J20" s="196"/>
      <c r="K20" s="196"/>
      <c r="L20" s="185">
        <v>17</v>
      </c>
      <c r="M20" s="186" t="s">
        <v>55</v>
      </c>
      <c r="N20" s="183" t="s">
        <v>269</v>
      </c>
      <c r="O20" s="183" t="s">
        <v>270</v>
      </c>
      <c r="P20"/>
      <c r="Q20"/>
    </row>
    <row r="21" spans="1:17" ht="24.95" customHeight="1" x14ac:dyDescent="0.2">
      <c r="A21" s="184"/>
      <c r="B21" s="33" t="s">
        <v>148</v>
      </c>
      <c r="C21" s="197">
        <f>'Nombre de jours '!E54</f>
        <v>0</v>
      </c>
      <c r="D21" s="198"/>
      <c r="E21" s="198"/>
      <c r="F21" s="188"/>
      <c r="G21" s="188"/>
      <c r="H21" s="196"/>
      <c r="I21" s="196"/>
      <c r="J21" s="196"/>
      <c r="K21" s="196"/>
      <c r="L21" s="185">
        <v>18</v>
      </c>
      <c r="M21" s="186" t="s">
        <v>56</v>
      </c>
      <c r="N21" s="183" t="s">
        <v>178</v>
      </c>
      <c r="O21" s="183" t="s">
        <v>41</v>
      </c>
      <c r="P21"/>
      <c r="Q21"/>
    </row>
    <row r="22" spans="1:17" ht="24.95" customHeight="1" thickBot="1" x14ac:dyDescent="0.25">
      <c r="A22" s="184"/>
      <c r="B22" s="34" t="s">
        <v>34</v>
      </c>
      <c r="C22" s="200">
        <f>'Nombre de jours '!G54</f>
        <v>0</v>
      </c>
      <c r="D22" s="188"/>
      <c r="E22" s="188"/>
      <c r="F22" s="188"/>
      <c r="G22" s="188"/>
      <c r="H22" s="196"/>
      <c r="I22" s="196"/>
      <c r="J22" s="189"/>
      <c r="K22" s="189"/>
      <c r="L22" s="185">
        <v>19</v>
      </c>
      <c r="M22" s="186" t="s">
        <v>57</v>
      </c>
      <c r="N22" s="183" t="s">
        <v>269</v>
      </c>
      <c r="O22" s="183" t="s">
        <v>270</v>
      </c>
      <c r="P22"/>
      <c r="Q22"/>
    </row>
    <row r="23" spans="1:17" ht="24.95" customHeight="1" thickBot="1" x14ac:dyDescent="0.25">
      <c r="A23" s="184"/>
      <c r="B23" s="29" t="s">
        <v>141</v>
      </c>
      <c r="C23" s="201">
        <f>'Nombre de jours '!H54</f>
        <v>0</v>
      </c>
      <c r="D23" s="188"/>
      <c r="E23" s="188"/>
      <c r="F23" s="188"/>
      <c r="G23" s="188"/>
      <c r="H23" s="236"/>
      <c r="I23" s="189"/>
      <c r="J23" s="202"/>
      <c r="K23" s="202"/>
      <c r="L23" s="185" t="s">
        <v>249</v>
      </c>
      <c r="M23" s="186" t="s">
        <v>251</v>
      </c>
      <c r="N23" s="183" t="s">
        <v>176</v>
      </c>
      <c r="O23" s="183" t="s">
        <v>38</v>
      </c>
      <c r="P23"/>
      <c r="Q23"/>
    </row>
    <row r="24" spans="1:17" ht="22.5" customHeight="1" thickBot="1" x14ac:dyDescent="0.25">
      <c r="H24" s="237"/>
      <c r="I24" s="189"/>
      <c r="J24" s="202"/>
      <c r="K24" s="202"/>
      <c r="L24" s="185" t="s">
        <v>250</v>
      </c>
      <c r="M24" s="186" t="s">
        <v>252</v>
      </c>
      <c r="N24" s="183" t="s">
        <v>176</v>
      </c>
      <c r="O24" s="183" t="s">
        <v>38</v>
      </c>
      <c r="P24"/>
      <c r="Q24"/>
    </row>
    <row r="25" spans="1:17" ht="44.25" customHeight="1" x14ac:dyDescent="0.2">
      <c r="B25" s="360" t="s">
        <v>318</v>
      </c>
      <c r="C25" s="361"/>
      <c r="D25" s="361"/>
      <c r="E25" s="361"/>
      <c r="F25" s="361"/>
      <c r="G25" s="361"/>
      <c r="H25" s="361"/>
      <c r="I25" s="362"/>
      <c r="J25" s="198"/>
      <c r="K25" s="198"/>
      <c r="L25" s="185">
        <v>21</v>
      </c>
      <c r="M25" s="186" t="s">
        <v>58</v>
      </c>
      <c r="N25" s="183" t="s">
        <v>177</v>
      </c>
      <c r="O25" s="183" t="s">
        <v>181</v>
      </c>
      <c r="P25"/>
      <c r="Q25"/>
    </row>
    <row r="26" spans="1:17" ht="214.5" customHeight="1" thickBot="1" x14ac:dyDescent="0.25">
      <c r="B26" s="363">
        <f>Informations!A63</f>
        <v>0</v>
      </c>
      <c r="C26" s="364"/>
      <c r="D26" s="364"/>
      <c r="E26" s="364"/>
      <c r="F26" s="364"/>
      <c r="G26" s="364"/>
      <c r="H26" s="364"/>
      <c r="I26" s="365"/>
      <c r="J26" s="198"/>
      <c r="K26" s="198"/>
      <c r="L26" s="185">
        <v>22</v>
      </c>
      <c r="M26" s="186" t="s">
        <v>59</v>
      </c>
      <c r="N26" s="183" t="s">
        <v>179</v>
      </c>
      <c r="O26" s="183" t="s">
        <v>52</v>
      </c>
      <c r="P26"/>
      <c r="Q26"/>
    </row>
    <row r="27" spans="1:17" ht="20.100000000000001" customHeight="1" thickBot="1" x14ac:dyDescent="0.25">
      <c r="B27" s="202"/>
      <c r="C27" s="202"/>
      <c r="D27" s="202"/>
      <c r="E27" s="202"/>
      <c r="F27" s="202"/>
      <c r="G27" s="202"/>
      <c r="H27" s="198"/>
      <c r="I27" s="198"/>
      <c r="J27" s="198"/>
      <c r="K27" s="198"/>
      <c r="L27" s="185">
        <v>23</v>
      </c>
      <c r="M27" s="186" t="s">
        <v>60</v>
      </c>
      <c r="N27" s="183" t="s">
        <v>269</v>
      </c>
      <c r="O27" s="183" t="s">
        <v>270</v>
      </c>
      <c r="P27"/>
      <c r="Q27"/>
    </row>
    <row r="28" spans="1:17" ht="37.5" customHeight="1" x14ac:dyDescent="0.2">
      <c r="A28" s="103"/>
      <c r="B28" s="106" t="s">
        <v>142</v>
      </c>
      <c r="C28" s="203"/>
      <c r="D28" s="204"/>
      <c r="E28" s="266"/>
      <c r="F28" s="198"/>
      <c r="G28" s="198"/>
      <c r="H28" s="198"/>
      <c r="I28" s="198"/>
      <c r="J28" s="198"/>
      <c r="K28" s="198"/>
      <c r="L28" s="185">
        <v>24</v>
      </c>
      <c r="M28" s="186" t="s">
        <v>61</v>
      </c>
      <c r="N28" s="183" t="s">
        <v>269</v>
      </c>
      <c r="O28" s="183" t="s">
        <v>270</v>
      </c>
      <c r="P28"/>
      <c r="Q28"/>
    </row>
    <row r="29" spans="1:17" ht="20.100000000000001" customHeight="1" x14ac:dyDescent="0.2">
      <c r="B29" s="369" t="s">
        <v>140</v>
      </c>
      <c r="C29" s="370"/>
      <c r="D29" s="31">
        <f>Informations!B121</f>
        <v>0</v>
      </c>
      <c r="E29" s="267"/>
      <c r="F29" s="198"/>
      <c r="G29" s="198"/>
      <c r="H29" s="198"/>
      <c r="I29" s="198"/>
      <c r="J29" s="198"/>
      <c r="K29" s="198"/>
      <c r="L29" s="185">
        <v>25</v>
      </c>
      <c r="M29" s="186" t="s">
        <v>62</v>
      </c>
      <c r="N29" s="183" t="s">
        <v>177</v>
      </c>
      <c r="O29" s="183" t="s">
        <v>181</v>
      </c>
      <c r="P29"/>
      <c r="Q29"/>
    </row>
    <row r="30" spans="1:17" ht="20.100000000000001" customHeight="1" thickBot="1" x14ac:dyDescent="0.25">
      <c r="B30" s="371" t="s">
        <v>35</v>
      </c>
      <c r="C30" s="372"/>
      <c r="D30" s="30">
        <f>Informations!B122</f>
        <v>0</v>
      </c>
      <c r="E30" s="267"/>
      <c r="F30" s="198"/>
      <c r="G30" s="198"/>
      <c r="H30" s="198"/>
      <c r="I30" s="198"/>
      <c r="J30" s="198"/>
      <c r="K30" s="198"/>
      <c r="L30" s="185">
        <v>26</v>
      </c>
      <c r="M30" s="186" t="s">
        <v>63</v>
      </c>
      <c r="N30" s="183" t="s">
        <v>178</v>
      </c>
      <c r="O30" s="183" t="s">
        <v>41</v>
      </c>
      <c r="P30"/>
      <c r="Q30"/>
    </row>
    <row r="31" spans="1:17" ht="20.100000000000001" customHeight="1" thickBot="1" x14ac:dyDescent="0.25">
      <c r="B31" s="198"/>
      <c r="C31" s="198"/>
      <c r="D31" s="198"/>
      <c r="E31" s="198"/>
      <c r="F31" s="198"/>
      <c r="G31" s="198"/>
      <c r="H31" s="198"/>
      <c r="I31" s="198"/>
      <c r="J31" s="198"/>
      <c r="K31" s="198"/>
      <c r="L31" s="185">
        <v>27</v>
      </c>
      <c r="M31" s="186" t="s">
        <v>64</v>
      </c>
      <c r="N31" s="183" t="s">
        <v>179</v>
      </c>
      <c r="O31" s="183" t="s">
        <v>52</v>
      </c>
      <c r="P31"/>
      <c r="Q31"/>
    </row>
    <row r="32" spans="1:17" ht="20.100000000000001" customHeight="1" x14ac:dyDescent="0.2">
      <c r="B32" s="107" t="s">
        <v>143</v>
      </c>
      <c r="C32" s="205"/>
      <c r="D32" s="206"/>
      <c r="E32" s="266"/>
      <c r="F32" s="198"/>
      <c r="G32" s="198"/>
      <c r="H32" s="198"/>
      <c r="I32" s="198"/>
      <c r="L32" s="185">
        <v>28</v>
      </c>
      <c r="M32" s="186" t="s">
        <v>65</v>
      </c>
      <c r="N32" s="183" t="s">
        <v>178</v>
      </c>
      <c r="O32" s="183" t="s">
        <v>41</v>
      </c>
      <c r="P32"/>
      <c r="Q32"/>
    </row>
    <row r="33" spans="2:17" ht="20.100000000000001" customHeight="1" thickBot="1" x14ac:dyDescent="0.25">
      <c r="B33" s="367" t="s">
        <v>89</v>
      </c>
      <c r="C33" s="368" t="e">
        <v>#REF!</v>
      </c>
      <c r="D33" s="207">
        <f>Informations!B133</f>
        <v>0</v>
      </c>
      <c r="E33" s="268"/>
      <c r="F33" s="198"/>
      <c r="G33" s="198"/>
      <c r="L33" s="185">
        <v>29</v>
      </c>
      <c r="M33" s="186" t="s">
        <v>66</v>
      </c>
      <c r="N33" s="183" t="s">
        <v>179</v>
      </c>
      <c r="O33" s="183" t="s">
        <v>52</v>
      </c>
      <c r="P33"/>
      <c r="Q33"/>
    </row>
    <row r="34" spans="2:17" ht="20.100000000000001" customHeight="1" thickBot="1" x14ac:dyDescent="0.25">
      <c r="C34" s="198"/>
      <c r="D34" s="208"/>
      <c r="E34" s="208"/>
      <c r="F34" s="198"/>
      <c r="G34" s="198"/>
      <c r="L34" s="185">
        <v>30</v>
      </c>
      <c r="M34" s="186" t="s">
        <v>67</v>
      </c>
      <c r="N34" s="183" t="s">
        <v>176</v>
      </c>
      <c r="O34" s="183" t="s">
        <v>38</v>
      </c>
      <c r="P34"/>
      <c r="Q34"/>
    </row>
    <row r="35" spans="2:17" ht="40.5" customHeight="1" thickBot="1" x14ac:dyDescent="0.25">
      <c r="B35" s="234" t="s">
        <v>319</v>
      </c>
      <c r="C35" s="235"/>
      <c r="D35" s="235"/>
      <c r="E35" s="235"/>
      <c r="F35" s="235"/>
      <c r="G35" s="235"/>
      <c r="H35" s="234"/>
      <c r="I35" s="209"/>
      <c r="J35" s="210"/>
      <c r="K35" s="249"/>
      <c r="L35" s="185">
        <v>31</v>
      </c>
      <c r="M35" s="186" t="s">
        <v>145</v>
      </c>
      <c r="N35" s="183" t="s">
        <v>176</v>
      </c>
      <c r="O35" s="183" t="s">
        <v>38</v>
      </c>
      <c r="P35"/>
      <c r="Q35"/>
    </row>
    <row r="36" spans="2:17" ht="53.25" customHeight="1" thickBot="1" x14ac:dyDescent="0.25">
      <c r="B36" s="211" t="s">
        <v>320</v>
      </c>
      <c r="C36" s="212" t="s">
        <v>321</v>
      </c>
      <c r="D36" s="212" t="s">
        <v>322</v>
      </c>
      <c r="E36" s="212" t="s">
        <v>340</v>
      </c>
      <c r="F36" s="212" t="s">
        <v>323</v>
      </c>
      <c r="G36" s="212" t="s">
        <v>341</v>
      </c>
      <c r="H36" s="212" t="s">
        <v>324</v>
      </c>
      <c r="I36" s="213" t="s">
        <v>88</v>
      </c>
      <c r="J36" s="214" t="s">
        <v>94</v>
      </c>
      <c r="K36" s="214" t="s">
        <v>336</v>
      </c>
      <c r="L36" s="185">
        <v>32</v>
      </c>
      <c r="M36" s="186" t="s">
        <v>146</v>
      </c>
      <c r="N36" s="183" t="s">
        <v>176</v>
      </c>
      <c r="O36" s="183" t="s">
        <v>38</v>
      </c>
      <c r="P36"/>
      <c r="Q36"/>
    </row>
    <row r="37" spans="2:17" ht="20.100000000000001" customHeight="1" x14ac:dyDescent="0.2">
      <c r="B37" s="215">
        <f>'Nombre de jours '!C13</f>
        <v>0</v>
      </c>
      <c r="C37" s="216">
        <f>'Nombre de jours '!H13</f>
        <v>0</v>
      </c>
      <c r="D37" s="217">
        <f>'Nombre de jours '!E13</f>
        <v>0</v>
      </c>
      <c r="E37" s="279" t="e">
        <f>D37/C37</f>
        <v>#DIV/0!</v>
      </c>
      <c r="F37" s="218">
        <f>'Nombre de jours '!S13</f>
        <v>0</v>
      </c>
      <c r="G37" s="279" t="e">
        <f>IF(AND(E37&gt;0.8,E37&lt;1.01),1,IF(AND(E37&lt;0.81,E37&gt;0.7),0.8,IF(AND(E37&lt;0.71,E37&gt;0.6),0.7,IF(AND(E37&lt;0.61,E37&gt;0.5),0.6,IF(E37&lt;0.51,0.4)))))</f>
        <v>#DIV/0!</v>
      </c>
      <c r="H37" s="219" t="e">
        <f>IF(AND(D37/C37&gt;0.8, D37/C37&lt;1.01),1*(IF((F37*160)&lt;= (IF(F37*160&lt;=J37,F37*160,J37)), F37*160, (IF(F37*160&lt;=J37,F37*160,J37)))),IF(AND(D37/C37&lt;0.81, D37/C37&gt;0.7),0.8*(IF((F37*160)&lt;= (IF(F37*160&lt;=J37,F37*160,J37)), F37*160, (IF(F37*160&lt;=J37,F37*160,J37)))),IF(AND(D37/C37&lt;0.71, D37/C37 &gt;0.6),0.7*(IF((F37*160)&lt;= (IF(F37*160&lt;=J37,F37*160,J37)), F37*160,(IF(F37*160&lt;=J37,F37*160,J37)))),IF(AND(D37/C37 &lt;0.61, D37/C37&gt;0.5),0.6*(IF((F37*160)&lt;= (IF(F37*160&lt;=J37,F37*160,J37)), F37*160, (IF(F37*160&lt;=J37,F37*160,J37)))),IF(D37/C37&lt;0.51,0.4*(IF((F37*160)&lt;= (IF(F37*160&lt;=J37,F37*160,J37)), F37*160, (IF(F37*160&lt;=J37,F37*160,J37)))))))))</f>
        <v>#DIV/0!</v>
      </c>
      <c r="I37" s="220" t="e">
        <f t="shared" ref="I37" si="0">H37/C37</f>
        <v>#DIV/0!</v>
      </c>
      <c r="J37" s="221" t="str">
        <f t="shared" ref="J37" si="1">IF(OR(C37="",C37=0),"",IF(C37&lt;=15,2000,IF(C37&lt;=50,5000,IF(C37&lt;=250,10000,15000))))</f>
        <v/>
      </c>
      <c r="K37" s="250">
        <f>(F37*160)</f>
        <v>0</v>
      </c>
      <c r="L37" s="185">
        <v>33</v>
      </c>
      <c r="M37" s="186" t="s">
        <v>147</v>
      </c>
      <c r="N37" s="183" t="s">
        <v>269</v>
      </c>
      <c r="O37" s="183" t="s">
        <v>270</v>
      </c>
      <c r="P37"/>
      <c r="Q37"/>
    </row>
    <row r="38" spans="2:17" ht="39" customHeight="1" x14ac:dyDescent="0.2">
      <c r="B38" s="215">
        <f>'Nombre de jours '!C14</f>
        <v>0</v>
      </c>
      <c r="C38" s="216">
        <f>'Nombre de jours '!H14</f>
        <v>0</v>
      </c>
      <c r="D38" s="217">
        <f>'Nombre de jours '!E14</f>
        <v>0</v>
      </c>
      <c r="E38" s="279" t="e">
        <f>D38/C38</f>
        <v>#DIV/0!</v>
      </c>
      <c r="F38" s="218">
        <f>'Nombre de jours '!S14</f>
        <v>0</v>
      </c>
      <c r="G38" s="279" t="e">
        <f>IF(AND(E38&gt;0.8,E38&lt;1.01),1,IF(AND(E38&lt;0.81,E38&gt;0.7),0.8,IF(AND(E38&lt;0.71,E38&gt;0.6),0.7,IF(AND(E38&lt;0.61,E38&gt;0.5),0.6,IF(E38&lt;0.51,0.4)))))</f>
        <v>#DIV/0!</v>
      </c>
      <c r="H38" s="219" t="e">
        <f t="shared" ref="H38:H51" si="2">IF(AND(D38/C38&gt;0.8, D38/C38&lt;1.01),1*(IF((F38*160)&lt;= (IF(F38*160&lt;=J38,F38*160,J38)), F38*160, (IF(F38*160&lt;=J38,F38*160,J38)))),IF(AND(D38/C38&lt;0.81, D38/C38&gt;0.7),0.8*(IF((F38*160)&lt;= (IF(F38*160&lt;=J38,F38*160,J38)), F38*160, (IF(F38*160&lt;=J38,F38*160,J38)))),IF(AND(D38/C38&lt;0.71, D38/C38 &gt;0.6),0.7*(IF((F38*160)&lt;= (IF(F38*160&lt;=J38,F38*160,J38)), F38*160,(IF(F38*160&lt;=J38,F38*160,J38)))),IF(AND(D38/C38 &lt;0.61, D38/C38&gt;0.5),0.6*(IF((F38*160)&lt;= (IF(F38*160&lt;=J38,F38*160,J38)), F38*160, (IF(F38*160&lt;=J38,F38*160,J38)))),IF(D38/C38&lt;0.51,0.4*(IF((F38*160)&lt;= (IF(F38*160&lt;=J38,F38*160,J38)), F38*160, (IF(F38*160&lt;=J38,F38*160,J38)))))))))</f>
        <v>#DIV/0!</v>
      </c>
      <c r="I38" s="220" t="e">
        <f t="shared" ref="I38:I51" si="3">H38/C38</f>
        <v>#DIV/0!</v>
      </c>
      <c r="J38" s="221" t="str">
        <f t="shared" ref="J38:J76" si="4">IF(OR(C38="",C38=0),"",IF(C38&lt;=15,2000,IF(C38&lt;=50,5000,IF(C38&lt;=250,10000,15000))))</f>
        <v/>
      </c>
      <c r="K38" s="250">
        <f t="shared" ref="K38:K76" si="5">(F38*160)</f>
        <v>0</v>
      </c>
      <c r="L38" s="185">
        <v>34</v>
      </c>
      <c r="M38" s="186" t="s">
        <v>68</v>
      </c>
      <c r="N38" s="183" t="s">
        <v>176</v>
      </c>
      <c r="O38" s="183" t="s">
        <v>38</v>
      </c>
      <c r="P38"/>
      <c r="Q38"/>
    </row>
    <row r="39" spans="2:17" ht="20.100000000000001" customHeight="1" x14ac:dyDescent="0.2">
      <c r="B39" s="215">
        <f>'Nombre de jours '!C15</f>
        <v>0</v>
      </c>
      <c r="C39" s="216">
        <f>'Nombre de jours '!H15</f>
        <v>0</v>
      </c>
      <c r="D39" s="217">
        <f>'Nombre de jours '!E15</f>
        <v>0</v>
      </c>
      <c r="E39" s="279" t="e">
        <f t="shared" ref="E39:E51" si="6">D39/C39</f>
        <v>#DIV/0!</v>
      </c>
      <c r="F39" s="218">
        <f>'Nombre de jours '!S15</f>
        <v>0</v>
      </c>
      <c r="G39" s="280" t="e">
        <f t="shared" ref="G39:G51" si="7">IF(AND(E39&gt;0.8,E39&lt;1.01),1,IF(AND(E39&lt;0.81,E39&gt;0.7),0.8,IF(AND(E39&lt;0.71,E39&gt;0.6),0.7,IF(AND(E39&lt;0.61,E39&gt;0.5),0.6,IF(E39&lt;0.51,0.4)))))</f>
        <v>#DIV/0!</v>
      </c>
      <c r="H39" s="219" t="e">
        <f t="shared" si="2"/>
        <v>#DIV/0!</v>
      </c>
      <c r="I39" s="220" t="e">
        <f t="shared" si="3"/>
        <v>#DIV/0!</v>
      </c>
      <c r="J39" s="221" t="str">
        <f t="shared" si="4"/>
        <v/>
      </c>
      <c r="K39" s="250">
        <f t="shared" si="5"/>
        <v>0</v>
      </c>
      <c r="L39" s="185">
        <v>35</v>
      </c>
      <c r="M39" s="186" t="s">
        <v>69</v>
      </c>
      <c r="N39" s="183" t="s">
        <v>179</v>
      </c>
      <c r="O39" s="183" t="s">
        <v>52</v>
      </c>
      <c r="P39"/>
      <c r="Q39"/>
    </row>
    <row r="40" spans="2:17" ht="30" customHeight="1" x14ac:dyDescent="0.2">
      <c r="B40" s="215">
        <f>'Nombre de jours '!C16</f>
        <v>0</v>
      </c>
      <c r="C40" s="216">
        <f>'Nombre de jours '!H16</f>
        <v>0</v>
      </c>
      <c r="D40" s="217">
        <f>'Nombre de jours '!E16</f>
        <v>0</v>
      </c>
      <c r="E40" s="279" t="e">
        <f t="shared" si="6"/>
        <v>#DIV/0!</v>
      </c>
      <c r="F40" s="218">
        <f>'Nombre de jours '!S16</f>
        <v>0</v>
      </c>
      <c r="G40" s="280" t="e">
        <f t="shared" si="7"/>
        <v>#DIV/0!</v>
      </c>
      <c r="H40" s="219" t="e">
        <f t="shared" si="2"/>
        <v>#DIV/0!</v>
      </c>
      <c r="I40" s="220" t="e">
        <f t="shared" si="3"/>
        <v>#DIV/0!</v>
      </c>
      <c r="J40" s="221" t="str">
        <f t="shared" si="4"/>
        <v/>
      </c>
      <c r="K40" s="250">
        <f t="shared" si="5"/>
        <v>0</v>
      </c>
      <c r="L40" s="185">
        <v>36</v>
      </c>
      <c r="M40" s="186" t="s">
        <v>95</v>
      </c>
      <c r="N40" s="183" t="s">
        <v>178</v>
      </c>
      <c r="O40" s="183" t="s">
        <v>41</v>
      </c>
      <c r="P40"/>
      <c r="Q40"/>
    </row>
    <row r="41" spans="2:17" ht="30" customHeight="1" x14ac:dyDescent="0.2">
      <c r="B41" s="215">
        <f>'Nombre de jours '!C17</f>
        <v>0</v>
      </c>
      <c r="C41" s="216">
        <f>'Nombre de jours '!H17</f>
        <v>0</v>
      </c>
      <c r="D41" s="217">
        <f>'Nombre de jours '!E17</f>
        <v>0</v>
      </c>
      <c r="E41" s="279" t="e">
        <f t="shared" si="6"/>
        <v>#DIV/0!</v>
      </c>
      <c r="F41" s="218">
        <f>'Nombre de jours '!S17</f>
        <v>0</v>
      </c>
      <c r="G41" s="280" t="e">
        <f t="shared" si="7"/>
        <v>#DIV/0!</v>
      </c>
      <c r="H41" s="219" t="e">
        <f t="shared" si="2"/>
        <v>#DIV/0!</v>
      </c>
      <c r="I41" s="220" t="e">
        <f t="shared" si="3"/>
        <v>#DIV/0!</v>
      </c>
      <c r="J41" s="221" t="str">
        <f t="shared" si="4"/>
        <v/>
      </c>
      <c r="K41" s="250">
        <f t="shared" si="5"/>
        <v>0</v>
      </c>
      <c r="L41" s="185">
        <v>37</v>
      </c>
      <c r="M41" s="186" t="s">
        <v>325</v>
      </c>
      <c r="N41" s="183" t="s">
        <v>178</v>
      </c>
      <c r="O41" s="183" t="s">
        <v>41</v>
      </c>
      <c r="P41"/>
      <c r="Q41"/>
    </row>
    <row r="42" spans="2:17" ht="23.25" customHeight="1" x14ac:dyDescent="0.2">
      <c r="B42" s="215">
        <f>'Nombre de jours '!C18</f>
        <v>0</v>
      </c>
      <c r="C42" s="216">
        <f>'Nombre de jours '!H18</f>
        <v>0</v>
      </c>
      <c r="D42" s="217">
        <f>'Nombre de jours '!E18</f>
        <v>0</v>
      </c>
      <c r="E42" s="279" t="e">
        <f t="shared" si="6"/>
        <v>#DIV/0!</v>
      </c>
      <c r="F42" s="218">
        <f>'Nombre de jours '!S18</f>
        <v>0</v>
      </c>
      <c r="G42" s="280" t="e">
        <f t="shared" si="7"/>
        <v>#DIV/0!</v>
      </c>
      <c r="H42" s="219" t="e">
        <f t="shared" si="2"/>
        <v>#DIV/0!</v>
      </c>
      <c r="I42" s="220" t="e">
        <f t="shared" si="3"/>
        <v>#DIV/0!</v>
      </c>
      <c r="J42" s="221" t="str">
        <f t="shared" si="4"/>
        <v/>
      </c>
      <c r="K42" s="250">
        <f t="shared" si="5"/>
        <v>0</v>
      </c>
      <c r="L42" s="185">
        <v>38</v>
      </c>
      <c r="M42" s="186" t="s">
        <v>96</v>
      </c>
      <c r="N42" s="183" t="s">
        <v>178</v>
      </c>
      <c r="O42" s="183" t="s">
        <v>41</v>
      </c>
      <c r="P42"/>
      <c r="Q42"/>
    </row>
    <row r="43" spans="2:17" ht="24.95" customHeight="1" x14ac:dyDescent="0.2">
      <c r="B43" s="215">
        <f>'Nombre de jours '!C19</f>
        <v>0</v>
      </c>
      <c r="C43" s="216">
        <f>'Nombre de jours '!H19</f>
        <v>0</v>
      </c>
      <c r="D43" s="217">
        <f>'Nombre de jours '!E19</f>
        <v>0</v>
      </c>
      <c r="E43" s="279" t="e">
        <f t="shared" si="6"/>
        <v>#DIV/0!</v>
      </c>
      <c r="F43" s="218">
        <f>'Nombre de jours '!S19</f>
        <v>0</v>
      </c>
      <c r="G43" s="280" t="e">
        <f t="shared" si="7"/>
        <v>#DIV/0!</v>
      </c>
      <c r="H43" s="219" t="e">
        <f t="shared" si="2"/>
        <v>#DIV/0!</v>
      </c>
      <c r="I43" s="220" t="e">
        <f t="shared" si="3"/>
        <v>#DIV/0!</v>
      </c>
      <c r="J43" s="221" t="str">
        <f t="shared" si="4"/>
        <v/>
      </c>
      <c r="K43" s="250">
        <f t="shared" si="5"/>
        <v>0</v>
      </c>
      <c r="L43" s="185">
        <v>39</v>
      </c>
      <c r="M43" s="186" t="s">
        <v>70</v>
      </c>
      <c r="N43" s="183" t="s">
        <v>177</v>
      </c>
      <c r="O43" s="183" t="s">
        <v>181</v>
      </c>
      <c r="P43"/>
      <c r="Q43"/>
    </row>
    <row r="44" spans="2:17" ht="24.95" customHeight="1" x14ac:dyDescent="0.2">
      <c r="B44" s="215">
        <f>'Nombre de jours '!C20</f>
        <v>0</v>
      </c>
      <c r="C44" s="216">
        <f>'Nombre de jours '!H20</f>
        <v>0</v>
      </c>
      <c r="D44" s="217">
        <f>'Nombre de jours '!E20</f>
        <v>0</v>
      </c>
      <c r="E44" s="279" t="e">
        <f t="shared" si="6"/>
        <v>#DIV/0!</v>
      </c>
      <c r="F44" s="218">
        <f>'Nombre de jours '!S20</f>
        <v>0</v>
      </c>
      <c r="G44" s="280" t="e">
        <f t="shared" si="7"/>
        <v>#DIV/0!</v>
      </c>
      <c r="H44" s="219" t="e">
        <f t="shared" si="2"/>
        <v>#DIV/0!</v>
      </c>
      <c r="I44" s="220" t="e">
        <f t="shared" si="3"/>
        <v>#DIV/0!</v>
      </c>
      <c r="J44" s="221" t="str">
        <f t="shared" si="4"/>
        <v/>
      </c>
      <c r="K44" s="250">
        <f t="shared" si="5"/>
        <v>0</v>
      </c>
      <c r="L44" s="185">
        <v>40</v>
      </c>
      <c r="M44" s="186" t="s">
        <v>71</v>
      </c>
      <c r="N44" s="183" t="s">
        <v>269</v>
      </c>
      <c r="O44" s="183"/>
      <c r="P44"/>
      <c r="Q44"/>
    </row>
    <row r="45" spans="2:17" ht="24.95" customHeight="1" x14ac:dyDescent="0.2">
      <c r="B45" s="215">
        <f>'Nombre de jours '!C21</f>
        <v>0</v>
      </c>
      <c r="C45" s="216">
        <f>'Nombre de jours '!H21</f>
        <v>0</v>
      </c>
      <c r="D45" s="217">
        <f>'Nombre de jours '!E21</f>
        <v>0</v>
      </c>
      <c r="E45" s="279" t="e">
        <f t="shared" si="6"/>
        <v>#DIV/0!</v>
      </c>
      <c r="F45" s="218">
        <f>'Nombre de jours '!S21</f>
        <v>0</v>
      </c>
      <c r="G45" s="280" t="e">
        <f t="shared" si="7"/>
        <v>#DIV/0!</v>
      </c>
      <c r="H45" s="219" t="e">
        <f t="shared" si="2"/>
        <v>#DIV/0!</v>
      </c>
      <c r="I45" s="220" t="e">
        <f t="shared" si="3"/>
        <v>#DIV/0!</v>
      </c>
      <c r="J45" s="221" t="str">
        <f t="shared" si="4"/>
        <v/>
      </c>
      <c r="K45" s="250">
        <f t="shared" si="5"/>
        <v>0</v>
      </c>
      <c r="L45" s="185">
        <v>41</v>
      </c>
      <c r="M45" s="186" t="s">
        <v>326</v>
      </c>
      <c r="N45" s="183" t="s">
        <v>178</v>
      </c>
      <c r="O45" s="183" t="s">
        <v>41</v>
      </c>
      <c r="P45"/>
      <c r="Q45"/>
    </row>
    <row r="46" spans="2:17" ht="20.100000000000001" customHeight="1" x14ac:dyDescent="0.2">
      <c r="B46" s="215">
        <f>'Nombre de jours '!C22</f>
        <v>0</v>
      </c>
      <c r="C46" s="216">
        <f>'Nombre de jours '!H22</f>
        <v>0</v>
      </c>
      <c r="D46" s="217">
        <f>'Nombre de jours '!E22</f>
        <v>0</v>
      </c>
      <c r="E46" s="279" t="e">
        <f t="shared" si="6"/>
        <v>#DIV/0!</v>
      </c>
      <c r="F46" s="218">
        <f>'Nombre de jours '!S22</f>
        <v>0</v>
      </c>
      <c r="G46" s="280" t="e">
        <f t="shared" si="7"/>
        <v>#DIV/0!</v>
      </c>
      <c r="H46" s="219" t="e">
        <f t="shared" si="2"/>
        <v>#DIV/0!</v>
      </c>
      <c r="I46" s="220" t="e">
        <f t="shared" si="3"/>
        <v>#DIV/0!</v>
      </c>
      <c r="J46" s="221" t="str">
        <f t="shared" si="4"/>
        <v/>
      </c>
      <c r="K46" s="250">
        <f t="shared" si="5"/>
        <v>0</v>
      </c>
      <c r="L46" s="185">
        <v>42</v>
      </c>
      <c r="M46" s="186" t="s">
        <v>72</v>
      </c>
      <c r="N46" s="183" t="s">
        <v>178</v>
      </c>
      <c r="O46" s="183" t="s">
        <v>41</v>
      </c>
      <c r="P46"/>
      <c r="Q46"/>
    </row>
    <row r="47" spans="2:17" ht="24.95" customHeight="1" outlineLevel="1" x14ac:dyDescent="0.2">
      <c r="B47" s="215">
        <f>'Nombre de jours '!C23</f>
        <v>0</v>
      </c>
      <c r="C47" s="216">
        <f>'Nombre de jours '!H23</f>
        <v>0</v>
      </c>
      <c r="D47" s="217">
        <f>'Nombre de jours '!E23</f>
        <v>0</v>
      </c>
      <c r="E47" s="279" t="e">
        <f t="shared" si="6"/>
        <v>#DIV/0!</v>
      </c>
      <c r="F47" s="218">
        <f>'Nombre de jours '!S23</f>
        <v>0</v>
      </c>
      <c r="G47" s="280" t="e">
        <f t="shared" si="7"/>
        <v>#DIV/0!</v>
      </c>
      <c r="H47" s="219" t="e">
        <f t="shared" si="2"/>
        <v>#DIV/0!</v>
      </c>
      <c r="I47" s="220" t="e">
        <f t="shared" si="3"/>
        <v>#DIV/0!</v>
      </c>
      <c r="J47" s="221" t="str">
        <f t="shared" si="4"/>
        <v/>
      </c>
      <c r="K47" s="250">
        <f t="shared" si="5"/>
        <v>0</v>
      </c>
      <c r="L47" s="185">
        <v>43</v>
      </c>
      <c r="M47" s="186" t="s">
        <v>73</v>
      </c>
      <c r="N47" s="183" t="s">
        <v>178</v>
      </c>
      <c r="O47" s="183" t="s">
        <v>41</v>
      </c>
      <c r="P47"/>
      <c r="Q47"/>
    </row>
    <row r="48" spans="2:17" ht="24.95" customHeight="1" outlineLevel="1" x14ac:dyDescent="0.2">
      <c r="B48" s="215">
        <f>'Nombre de jours '!C24</f>
        <v>0</v>
      </c>
      <c r="C48" s="216">
        <f>'Nombre de jours '!H24</f>
        <v>0</v>
      </c>
      <c r="D48" s="217">
        <f>'Nombre de jours '!E24</f>
        <v>0</v>
      </c>
      <c r="E48" s="279" t="e">
        <f t="shared" si="6"/>
        <v>#DIV/0!</v>
      </c>
      <c r="F48" s="218">
        <f>'Nombre de jours '!S24</f>
        <v>0</v>
      </c>
      <c r="G48" s="280" t="e">
        <f t="shared" si="7"/>
        <v>#DIV/0!</v>
      </c>
      <c r="H48" s="219" t="e">
        <f t="shared" si="2"/>
        <v>#DIV/0!</v>
      </c>
      <c r="I48" s="220" t="e">
        <f t="shared" si="3"/>
        <v>#DIV/0!</v>
      </c>
      <c r="J48" s="221" t="str">
        <f t="shared" si="4"/>
        <v/>
      </c>
      <c r="K48" s="250">
        <f t="shared" si="5"/>
        <v>0</v>
      </c>
      <c r="L48" s="185">
        <v>44</v>
      </c>
      <c r="M48" s="186" t="s">
        <v>74</v>
      </c>
      <c r="N48" s="183" t="s">
        <v>179</v>
      </c>
      <c r="O48" s="183" t="s">
        <v>52</v>
      </c>
      <c r="P48"/>
      <c r="Q48"/>
    </row>
    <row r="49" spans="1:17" ht="20.100000000000001" customHeight="1" outlineLevel="1" x14ac:dyDescent="0.2">
      <c r="B49" s="215">
        <f>'Nombre de jours '!C25</f>
        <v>0</v>
      </c>
      <c r="C49" s="216">
        <f>'Nombre de jours '!H25</f>
        <v>0</v>
      </c>
      <c r="D49" s="217">
        <f>'Nombre de jours '!E25</f>
        <v>0</v>
      </c>
      <c r="E49" s="279" t="e">
        <f t="shared" si="6"/>
        <v>#DIV/0!</v>
      </c>
      <c r="F49" s="218">
        <f>'Nombre de jours '!S25</f>
        <v>0</v>
      </c>
      <c r="G49" s="280" t="e">
        <f t="shared" si="7"/>
        <v>#DIV/0!</v>
      </c>
      <c r="H49" s="219" t="e">
        <f t="shared" si="2"/>
        <v>#DIV/0!</v>
      </c>
      <c r="I49" s="220" t="e">
        <f t="shared" si="3"/>
        <v>#DIV/0!</v>
      </c>
      <c r="J49" s="221" t="str">
        <f t="shared" si="4"/>
        <v/>
      </c>
      <c r="K49" s="250">
        <f t="shared" si="5"/>
        <v>0</v>
      </c>
      <c r="L49" s="185">
        <v>45</v>
      </c>
      <c r="M49" s="186" t="s">
        <v>75</v>
      </c>
      <c r="N49" s="183" t="s">
        <v>178</v>
      </c>
      <c r="O49" s="183" t="s">
        <v>41</v>
      </c>
      <c r="P49"/>
      <c r="Q49"/>
    </row>
    <row r="50" spans="1:17" ht="20.100000000000001" customHeight="1" outlineLevel="1" x14ac:dyDescent="0.2">
      <c r="B50" s="215">
        <f>'Nombre de jours '!C26</f>
        <v>0</v>
      </c>
      <c r="C50" s="216">
        <f>'Nombre de jours '!H26</f>
        <v>0</v>
      </c>
      <c r="D50" s="217">
        <f>'Nombre de jours '!E26</f>
        <v>0</v>
      </c>
      <c r="E50" s="279" t="e">
        <f t="shared" si="6"/>
        <v>#DIV/0!</v>
      </c>
      <c r="F50" s="218">
        <f>'Nombre de jours '!S26</f>
        <v>0</v>
      </c>
      <c r="G50" s="280" t="e">
        <f t="shared" si="7"/>
        <v>#DIV/0!</v>
      </c>
      <c r="H50" s="219" t="e">
        <f t="shared" si="2"/>
        <v>#DIV/0!</v>
      </c>
      <c r="I50" s="220" t="e">
        <f t="shared" si="3"/>
        <v>#DIV/0!</v>
      </c>
      <c r="J50" s="221" t="str">
        <f t="shared" si="4"/>
        <v/>
      </c>
      <c r="K50" s="250">
        <f t="shared" si="5"/>
        <v>0</v>
      </c>
      <c r="L50" s="185">
        <v>46</v>
      </c>
      <c r="M50" s="186" t="s">
        <v>76</v>
      </c>
      <c r="N50" s="183" t="s">
        <v>176</v>
      </c>
      <c r="O50" s="183" t="s">
        <v>38</v>
      </c>
      <c r="P50"/>
      <c r="Q50"/>
    </row>
    <row r="51" spans="1:17" ht="20.100000000000001" customHeight="1" outlineLevel="1" x14ac:dyDescent="0.2">
      <c r="B51" s="215">
        <f>'Nombre de jours '!C27</f>
        <v>0</v>
      </c>
      <c r="C51" s="216">
        <f>'Nombre de jours '!H27</f>
        <v>0</v>
      </c>
      <c r="D51" s="217">
        <f>'Nombre de jours '!E27</f>
        <v>0</v>
      </c>
      <c r="E51" s="279" t="e">
        <f t="shared" si="6"/>
        <v>#DIV/0!</v>
      </c>
      <c r="F51" s="218">
        <f>'Nombre de jours '!S27</f>
        <v>0</v>
      </c>
      <c r="G51" s="280" t="e">
        <f t="shared" si="7"/>
        <v>#DIV/0!</v>
      </c>
      <c r="H51" s="219" t="e">
        <f t="shared" si="2"/>
        <v>#DIV/0!</v>
      </c>
      <c r="I51" s="220" t="e">
        <f t="shared" si="3"/>
        <v>#DIV/0!</v>
      </c>
      <c r="J51" s="221" t="str">
        <f t="shared" si="4"/>
        <v/>
      </c>
      <c r="K51" s="250">
        <f t="shared" si="5"/>
        <v>0</v>
      </c>
      <c r="L51" s="185">
        <v>47</v>
      </c>
      <c r="M51" s="186" t="s">
        <v>77</v>
      </c>
      <c r="N51" s="183" t="s">
        <v>269</v>
      </c>
      <c r="O51" s="183" t="s">
        <v>270</v>
      </c>
      <c r="P51"/>
      <c r="Q51"/>
    </row>
    <row r="52" spans="1:17" ht="20.100000000000001" customHeight="1" outlineLevel="1" x14ac:dyDescent="0.2">
      <c r="B52" s="215">
        <f>'Nombre de jours '!C28</f>
        <v>0</v>
      </c>
      <c r="C52" s="216"/>
      <c r="D52" s="217"/>
      <c r="E52" s="279"/>
      <c r="F52" s="218"/>
      <c r="G52" s="280"/>
      <c r="H52" s="219"/>
      <c r="I52" s="220"/>
      <c r="J52" s="221" t="str">
        <f t="shared" si="4"/>
        <v/>
      </c>
      <c r="K52" s="250">
        <f t="shared" si="5"/>
        <v>0</v>
      </c>
      <c r="L52" s="185">
        <v>48</v>
      </c>
      <c r="M52" s="186" t="s">
        <v>78</v>
      </c>
      <c r="N52" s="183" t="s">
        <v>176</v>
      </c>
      <c r="O52" s="183" t="s">
        <v>38</v>
      </c>
      <c r="P52"/>
      <c r="Q52"/>
    </row>
    <row r="53" spans="1:17" ht="20.100000000000001" customHeight="1" outlineLevel="1" x14ac:dyDescent="0.2">
      <c r="B53" s="215">
        <f>'Nombre de jours '!C29</f>
        <v>0</v>
      </c>
      <c r="C53" s="216"/>
      <c r="D53" s="217"/>
      <c r="E53" s="279"/>
      <c r="F53" s="218"/>
      <c r="G53" s="280"/>
      <c r="H53" s="219"/>
      <c r="I53" s="220"/>
      <c r="J53" s="221" t="str">
        <f t="shared" si="4"/>
        <v/>
      </c>
      <c r="K53" s="250">
        <f t="shared" si="5"/>
        <v>0</v>
      </c>
      <c r="L53" s="185">
        <v>49</v>
      </c>
      <c r="M53" s="186" t="s">
        <v>180</v>
      </c>
      <c r="N53" s="183" t="s">
        <v>179</v>
      </c>
      <c r="O53" s="183" t="s">
        <v>52</v>
      </c>
      <c r="P53"/>
      <c r="Q53"/>
    </row>
    <row r="54" spans="1:17" ht="20.100000000000001" customHeight="1" outlineLevel="1" x14ac:dyDescent="0.2">
      <c r="B54" s="215">
        <f>'Nombre de jours '!C30</f>
        <v>0</v>
      </c>
      <c r="C54" s="216"/>
      <c r="D54" s="217"/>
      <c r="E54" s="279"/>
      <c r="F54" s="218"/>
      <c r="G54" s="280"/>
      <c r="H54" s="219"/>
      <c r="I54" s="220"/>
      <c r="J54" s="221" t="str">
        <f t="shared" si="4"/>
        <v/>
      </c>
      <c r="K54" s="250">
        <f t="shared" si="5"/>
        <v>0</v>
      </c>
      <c r="L54" s="185">
        <v>50</v>
      </c>
      <c r="M54" s="186" t="s">
        <v>79</v>
      </c>
      <c r="N54" s="183" t="s">
        <v>179</v>
      </c>
      <c r="O54" s="183" t="s">
        <v>52</v>
      </c>
      <c r="P54"/>
      <c r="Q54"/>
    </row>
    <row r="55" spans="1:17" ht="20.100000000000001" customHeight="1" outlineLevel="1" x14ac:dyDescent="0.2">
      <c r="B55" s="215">
        <f>'Nombre de jours '!C31</f>
        <v>0</v>
      </c>
      <c r="C55" s="216"/>
      <c r="D55" s="217"/>
      <c r="E55" s="279"/>
      <c r="F55" s="218"/>
      <c r="G55" s="280"/>
      <c r="H55" s="219"/>
      <c r="I55" s="220"/>
      <c r="J55" s="221" t="str">
        <f t="shared" si="4"/>
        <v/>
      </c>
      <c r="K55" s="250">
        <f t="shared" si="5"/>
        <v>0</v>
      </c>
      <c r="L55" s="185">
        <v>51</v>
      </c>
      <c r="M55" s="186" t="s">
        <v>80</v>
      </c>
      <c r="N55" s="183" t="s">
        <v>177</v>
      </c>
      <c r="O55" s="183" t="s">
        <v>181</v>
      </c>
      <c r="P55"/>
      <c r="Q55"/>
    </row>
    <row r="56" spans="1:17" ht="20.100000000000001" customHeight="1" outlineLevel="1" x14ac:dyDescent="0.2">
      <c r="B56" s="215">
        <f>'Nombre de jours '!C32</f>
        <v>0</v>
      </c>
      <c r="C56" s="216"/>
      <c r="D56" s="217"/>
      <c r="E56" s="279"/>
      <c r="F56" s="218"/>
      <c r="G56" s="280"/>
      <c r="H56" s="219"/>
      <c r="I56" s="220"/>
      <c r="J56" s="221" t="str">
        <f t="shared" si="4"/>
        <v/>
      </c>
      <c r="K56" s="250">
        <f t="shared" si="5"/>
        <v>0</v>
      </c>
      <c r="L56" s="185">
        <v>52</v>
      </c>
      <c r="M56" s="186" t="s">
        <v>81</v>
      </c>
      <c r="N56" s="183" t="s">
        <v>177</v>
      </c>
      <c r="O56" s="183" t="s">
        <v>181</v>
      </c>
      <c r="P56"/>
      <c r="Q56"/>
    </row>
    <row r="57" spans="1:17" ht="20.100000000000001" customHeight="1" outlineLevel="1" x14ac:dyDescent="0.2">
      <c r="A57" s="222" t="s">
        <v>171</v>
      </c>
      <c r="B57" s="215">
        <f>'Nombre de jours '!C33</f>
        <v>0</v>
      </c>
      <c r="C57" s="216"/>
      <c r="D57" s="217"/>
      <c r="E57" s="279"/>
      <c r="F57" s="218"/>
      <c r="G57" s="280"/>
      <c r="H57" s="219"/>
      <c r="I57" s="220"/>
      <c r="J57" s="221" t="str">
        <f t="shared" si="4"/>
        <v/>
      </c>
      <c r="K57" s="250">
        <f t="shared" si="5"/>
        <v>0</v>
      </c>
      <c r="L57" s="185">
        <v>53</v>
      </c>
      <c r="M57" s="186" t="s">
        <v>82</v>
      </c>
      <c r="N57" s="183" t="s">
        <v>179</v>
      </c>
      <c r="O57" s="183" t="s">
        <v>52</v>
      </c>
      <c r="P57"/>
      <c r="Q57"/>
    </row>
    <row r="58" spans="1:17" s="222" customFormat="1" ht="20.100000000000001" customHeight="1" outlineLevel="1" x14ac:dyDescent="0.2">
      <c r="A58" s="222" t="s">
        <v>327</v>
      </c>
      <c r="B58" s="215">
        <f>'Nombre de jours '!C34</f>
        <v>0</v>
      </c>
      <c r="C58" s="216"/>
      <c r="D58" s="217"/>
      <c r="E58" s="279"/>
      <c r="F58" s="218"/>
      <c r="G58" s="280"/>
      <c r="H58" s="219"/>
      <c r="I58" s="220"/>
      <c r="J58" s="221" t="str">
        <f t="shared" si="4"/>
        <v/>
      </c>
      <c r="K58" s="250">
        <f t="shared" si="5"/>
        <v>0</v>
      </c>
      <c r="L58" s="185">
        <v>54</v>
      </c>
      <c r="M58" s="186" t="s">
        <v>83</v>
      </c>
      <c r="N58" s="183" t="s">
        <v>177</v>
      </c>
      <c r="O58" s="183" t="s">
        <v>181</v>
      </c>
      <c r="P58"/>
      <c r="Q58"/>
    </row>
    <row r="59" spans="1:17" ht="20.100000000000001" customHeight="1" outlineLevel="1" x14ac:dyDescent="0.2">
      <c r="B59" s="215">
        <f>'Nombre de jours '!C35</f>
        <v>0</v>
      </c>
      <c r="C59" s="216"/>
      <c r="D59" s="217"/>
      <c r="E59" s="279"/>
      <c r="F59" s="218"/>
      <c r="G59" s="280"/>
      <c r="H59" s="219"/>
      <c r="I59" s="220"/>
      <c r="J59" s="221" t="str">
        <f t="shared" si="4"/>
        <v/>
      </c>
      <c r="K59" s="250">
        <f t="shared" si="5"/>
        <v>0</v>
      </c>
      <c r="L59" s="185">
        <v>55</v>
      </c>
      <c r="M59" s="186" t="s">
        <v>84</v>
      </c>
      <c r="N59" s="183" t="s">
        <v>177</v>
      </c>
      <c r="O59" s="183" t="s">
        <v>181</v>
      </c>
      <c r="P59"/>
      <c r="Q59"/>
    </row>
    <row r="60" spans="1:17" ht="20.100000000000001" customHeight="1" outlineLevel="1" x14ac:dyDescent="0.2">
      <c r="B60" s="215">
        <f>'Nombre de jours '!C36</f>
        <v>0</v>
      </c>
      <c r="C60" s="216"/>
      <c r="D60" s="217"/>
      <c r="E60" s="279"/>
      <c r="F60" s="218"/>
      <c r="G60" s="280"/>
      <c r="H60" s="219"/>
      <c r="I60" s="220"/>
      <c r="J60" s="221" t="str">
        <f t="shared" si="4"/>
        <v/>
      </c>
      <c r="K60" s="250">
        <f t="shared" si="5"/>
        <v>0</v>
      </c>
      <c r="L60" s="185">
        <v>56</v>
      </c>
      <c r="M60" s="186" t="s">
        <v>85</v>
      </c>
      <c r="N60" s="183" t="s">
        <v>179</v>
      </c>
      <c r="O60" s="183" t="s">
        <v>52</v>
      </c>
      <c r="P60"/>
      <c r="Q60"/>
    </row>
    <row r="61" spans="1:17" ht="20.100000000000001" customHeight="1" outlineLevel="1" x14ac:dyDescent="0.2">
      <c r="B61" s="215">
        <f>'Nombre de jours '!C37</f>
        <v>0</v>
      </c>
      <c r="C61" s="216"/>
      <c r="D61" s="217"/>
      <c r="E61" s="279"/>
      <c r="F61" s="218"/>
      <c r="G61" s="280"/>
      <c r="H61" s="219"/>
      <c r="I61" s="220"/>
      <c r="J61" s="221" t="str">
        <f t="shared" si="4"/>
        <v/>
      </c>
      <c r="K61" s="250">
        <f t="shared" si="5"/>
        <v>0</v>
      </c>
      <c r="L61" s="185">
        <v>57</v>
      </c>
      <c r="M61" s="186" t="s">
        <v>199</v>
      </c>
      <c r="N61" s="183" t="s">
        <v>177</v>
      </c>
      <c r="O61" s="183" t="s">
        <v>181</v>
      </c>
      <c r="P61"/>
      <c r="Q61"/>
    </row>
    <row r="62" spans="1:17" ht="20.100000000000001" customHeight="1" outlineLevel="1" x14ac:dyDescent="0.2">
      <c r="B62" s="215">
        <f>'Nombre de jours '!C38</f>
        <v>0</v>
      </c>
      <c r="C62" s="216"/>
      <c r="D62" s="217"/>
      <c r="E62" s="279"/>
      <c r="F62" s="218"/>
      <c r="G62" s="280"/>
      <c r="H62" s="219"/>
      <c r="I62" s="220"/>
      <c r="J62" s="221" t="str">
        <f t="shared" si="4"/>
        <v/>
      </c>
      <c r="K62" s="250">
        <f t="shared" si="5"/>
        <v>0</v>
      </c>
      <c r="L62" s="185">
        <v>58</v>
      </c>
      <c r="M62" s="186" t="s">
        <v>200</v>
      </c>
      <c r="N62" s="183" t="s">
        <v>177</v>
      </c>
      <c r="O62" s="183" t="s">
        <v>181</v>
      </c>
      <c r="P62"/>
      <c r="Q62"/>
    </row>
    <row r="63" spans="1:17" ht="20.100000000000001" customHeight="1" outlineLevel="1" x14ac:dyDescent="0.2">
      <c r="B63" s="215">
        <f>'Nombre de jours '!C39</f>
        <v>0</v>
      </c>
      <c r="C63" s="216"/>
      <c r="D63" s="217"/>
      <c r="E63" s="279"/>
      <c r="F63" s="218"/>
      <c r="G63" s="280"/>
      <c r="H63" s="219"/>
      <c r="I63" s="220"/>
      <c r="J63" s="221" t="str">
        <f t="shared" si="4"/>
        <v/>
      </c>
      <c r="K63" s="250">
        <f t="shared" si="5"/>
        <v>0</v>
      </c>
      <c r="L63" s="185">
        <v>59</v>
      </c>
      <c r="M63" s="186" t="s">
        <v>201</v>
      </c>
      <c r="N63" s="183" t="s">
        <v>177</v>
      </c>
      <c r="O63" s="183" t="s">
        <v>181</v>
      </c>
      <c r="P63"/>
      <c r="Q63"/>
    </row>
    <row r="64" spans="1:17" ht="20.100000000000001" customHeight="1" outlineLevel="1" x14ac:dyDescent="0.2">
      <c r="B64" s="215">
        <f>'Nombre de jours '!C40</f>
        <v>0</v>
      </c>
      <c r="C64" s="216"/>
      <c r="D64" s="217"/>
      <c r="E64" s="279"/>
      <c r="F64" s="218"/>
      <c r="G64" s="280"/>
      <c r="H64" s="219"/>
      <c r="I64" s="220"/>
      <c r="J64" s="221" t="str">
        <f t="shared" si="4"/>
        <v/>
      </c>
      <c r="K64" s="250">
        <f t="shared" si="5"/>
        <v>0</v>
      </c>
      <c r="L64" s="185">
        <v>60</v>
      </c>
      <c r="M64" s="186" t="s">
        <v>202</v>
      </c>
      <c r="N64" s="183" t="s">
        <v>177</v>
      </c>
      <c r="O64" s="183" t="s">
        <v>181</v>
      </c>
      <c r="P64"/>
      <c r="Q64"/>
    </row>
    <row r="65" spans="2:17" ht="20.100000000000001" customHeight="1" outlineLevel="1" x14ac:dyDescent="0.2">
      <c r="B65" s="215">
        <f>'Nombre de jours '!C41</f>
        <v>0</v>
      </c>
      <c r="C65" s="216"/>
      <c r="D65" s="217"/>
      <c r="E65" s="279"/>
      <c r="F65" s="218"/>
      <c r="G65" s="280"/>
      <c r="H65" s="219"/>
      <c r="I65" s="220"/>
      <c r="J65" s="221" t="str">
        <f t="shared" si="4"/>
        <v/>
      </c>
      <c r="K65" s="250">
        <f t="shared" si="5"/>
        <v>0</v>
      </c>
      <c r="L65" s="185">
        <v>61</v>
      </c>
      <c r="M65" s="186" t="s">
        <v>203</v>
      </c>
      <c r="N65" s="183" t="s">
        <v>179</v>
      </c>
      <c r="O65" s="183" t="s">
        <v>52</v>
      </c>
      <c r="P65"/>
      <c r="Q65"/>
    </row>
    <row r="66" spans="2:17" ht="20.100000000000001" customHeight="1" outlineLevel="1" x14ac:dyDescent="0.2">
      <c r="B66" s="215">
        <f>'Nombre de jours '!C42</f>
        <v>0</v>
      </c>
      <c r="C66" s="216"/>
      <c r="D66" s="217"/>
      <c r="E66" s="279"/>
      <c r="F66" s="218"/>
      <c r="G66" s="280"/>
      <c r="H66" s="219"/>
      <c r="I66" s="220"/>
      <c r="J66" s="221" t="str">
        <f t="shared" si="4"/>
        <v/>
      </c>
      <c r="K66" s="250">
        <f t="shared" si="5"/>
        <v>0</v>
      </c>
      <c r="L66" s="185">
        <v>62</v>
      </c>
      <c r="M66" s="186" t="s">
        <v>204</v>
      </c>
      <c r="N66" s="183" t="s">
        <v>177</v>
      </c>
      <c r="O66" s="183" t="s">
        <v>181</v>
      </c>
      <c r="P66"/>
      <c r="Q66"/>
    </row>
    <row r="67" spans="2:17" ht="20.100000000000001" customHeight="1" outlineLevel="1" x14ac:dyDescent="0.2">
      <c r="B67" s="215">
        <f>'Nombre de jours '!C43</f>
        <v>0</v>
      </c>
      <c r="C67" s="216"/>
      <c r="D67" s="217"/>
      <c r="E67" s="279"/>
      <c r="F67" s="218"/>
      <c r="G67" s="280"/>
      <c r="H67" s="219"/>
      <c r="I67" s="220"/>
      <c r="J67" s="221" t="str">
        <f t="shared" si="4"/>
        <v/>
      </c>
      <c r="K67" s="250">
        <f t="shared" si="5"/>
        <v>0</v>
      </c>
      <c r="L67" s="185">
        <v>63</v>
      </c>
      <c r="M67" s="186" t="s">
        <v>205</v>
      </c>
      <c r="N67" s="183" t="s">
        <v>178</v>
      </c>
      <c r="O67" s="183" t="s">
        <v>41</v>
      </c>
      <c r="P67"/>
      <c r="Q67"/>
    </row>
    <row r="68" spans="2:17" ht="20.100000000000001" customHeight="1" outlineLevel="1" x14ac:dyDescent="0.2">
      <c r="B68" s="215">
        <f>'Nombre de jours '!C44</f>
        <v>0</v>
      </c>
      <c r="C68" s="216"/>
      <c r="D68" s="217"/>
      <c r="E68" s="279"/>
      <c r="F68" s="218"/>
      <c r="G68" s="280"/>
      <c r="H68" s="219"/>
      <c r="I68" s="220"/>
      <c r="J68" s="221" t="str">
        <f t="shared" si="4"/>
        <v/>
      </c>
      <c r="K68" s="250">
        <f t="shared" si="5"/>
        <v>0</v>
      </c>
      <c r="L68" s="185">
        <v>64</v>
      </c>
      <c r="M68" s="186" t="s">
        <v>206</v>
      </c>
      <c r="N68" s="183" t="s">
        <v>269</v>
      </c>
      <c r="O68" s="183" t="s">
        <v>270</v>
      </c>
      <c r="P68"/>
      <c r="Q68"/>
    </row>
    <row r="69" spans="2:17" ht="20.100000000000001" customHeight="1" outlineLevel="1" x14ac:dyDescent="0.2">
      <c r="B69" s="215">
        <f>'Nombre de jours '!C45</f>
        <v>0</v>
      </c>
      <c r="C69" s="216"/>
      <c r="D69" s="217"/>
      <c r="E69" s="279"/>
      <c r="F69" s="218"/>
      <c r="G69" s="280"/>
      <c r="H69" s="219"/>
      <c r="I69" s="220"/>
      <c r="J69" s="221" t="str">
        <f t="shared" si="4"/>
        <v/>
      </c>
      <c r="K69" s="250">
        <f t="shared" si="5"/>
        <v>0</v>
      </c>
      <c r="L69" s="185">
        <v>65</v>
      </c>
      <c r="M69" s="186" t="s">
        <v>207</v>
      </c>
      <c r="N69" s="183" t="s">
        <v>176</v>
      </c>
      <c r="O69" s="183" t="s">
        <v>38</v>
      </c>
      <c r="P69"/>
      <c r="Q69"/>
    </row>
    <row r="70" spans="2:17" ht="20.100000000000001" customHeight="1" outlineLevel="1" x14ac:dyDescent="0.2">
      <c r="B70" s="215">
        <f>'Nombre de jours '!C46</f>
        <v>0</v>
      </c>
      <c r="C70" s="216"/>
      <c r="D70" s="217"/>
      <c r="E70" s="279"/>
      <c r="F70" s="218"/>
      <c r="G70" s="280"/>
      <c r="H70" s="219"/>
      <c r="I70" s="220"/>
      <c r="J70" s="221" t="str">
        <f t="shared" si="4"/>
        <v/>
      </c>
      <c r="K70" s="250">
        <f t="shared" si="5"/>
        <v>0</v>
      </c>
      <c r="L70" s="185">
        <v>66</v>
      </c>
      <c r="M70" s="186" t="s">
        <v>208</v>
      </c>
      <c r="N70" s="183" t="s">
        <v>176</v>
      </c>
      <c r="O70" s="183" t="s">
        <v>38</v>
      </c>
      <c r="P70"/>
      <c r="Q70"/>
    </row>
    <row r="71" spans="2:17" ht="20.100000000000001" customHeight="1" outlineLevel="1" x14ac:dyDescent="0.2">
      <c r="B71" s="215">
        <f>'Nombre de jours '!C47</f>
        <v>0</v>
      </c>
      <c r="C71" s="216"/>
      <c r="D71" s="217"/>
      <c r="E71" s="279"/>
      <c r="F71" s="218"/>
      <c r="G71" s="280"/>
      <c r="H71" s="219"/>
      <c r="I71" s="220"/>
      <c r="J71" s="221" t="str">
        <f t="shared" si="4"/>
        <v/>
      </c>
      <c r="K71" s="250">
        <f t="shared" si="5"/>
        <v>0</v>
      </c>
      <c r="L71" s="185">
        <v>67</v>
      </c>
      <c r="M71" s="186" t="s">
        <v>209</v>
      </c>
      <c r="N71" s="183" t="s">
        <v>177</v>
      </c>
      <c r="O71" s="183" t="s">
        <v>181</v>
      </c>
      <c r="P71"/>
      <c r="Q71"/>
    </row>
    <row r="72" spans="2:17" ht="20.100000000000001" customHeight="1" outlineLevel="1" x14ac:dyDescent="0.2">
      <c r="B72" s="215">
        <f>'Nombre de jours '!C48</f>
        <v>0</v>
      </c>
      <c r="C72" s="216"/>
      <c r="D72" s="217"/>
      <c r="E72" s="279"/>
      <c r="F72" s="218"/>
      <c r="G72" s="280"/>
      <c r="H72" s="219"/>
      <c r="I72" s="220"/>
      <c r="J72" s="221" t="str">
        <f t="shared" si="4"/>
        <v/>
      </c>
      <c r="K72" s="250">
        <f t="shared" si="5"/>
        <v>0</v>
      </c>
      <c r="L72" s="185">
        <v>68</v>
      </c>
      <c r="M72" s="186" t="s">
        <v>210</v>
      </c>
      <c r="N72" s="183" t="s">
        <v>177</v>
      </c>
      <c r="O72" s="183" t="s">
        <v>181</v>
      </c>
      <c r="P72"/>
      <c r="Q72"/>
    </row>
    <row r="73" spans="2:17" ht="20.100000000000001" customHeight="1" outlineLevel="1" x14ac:dyDescent="0.2">
      <c r="B73" s="215">
        <f>'Nombre de jours '!C49</f>
        <v>0</v>
      </c>
      <c r="C73" s="216"/>
      <c r="D73" s="217"/>
      <c r="E73" s="279"/>
      <c r="F73" s="218"/>
      <c r="G73" s="280"/>
      <c r="H73" s="219"/>
      <c r="I73" s="220"/>
      <c r="J73" s="221" t="str">
        <f t="shared" si="4"/>
        <v/>
      </c>
      <c r="K73" s="250">
        <f t="shared" si="5"/>
        <v>0</v>
      </c>
      <c r="L73" s="185">
        <v>69</v>
      </c>
      <c r="M73" s="186" t="s">
        <v>211</v>
      </c>
      <c r="N73" s="183" t="s">
        <v>178</v>
      </c>
      <c r="O73" s="183" t="s">
        <v>41</v>
      </c>
      <c r="P73"/>
      <c r="Q73"/>
    </row>
    <row r="74" spans="2:17" ht="20.100000000000001" customHeight="1" outlineLevel="1" x14ac:dyDescent="0.2">
      <c r="B74" s="215">
        <f>'Nombre de jours '!C50</f>
        <v>0</v>
      </c>
      <c r="C74" s="216"/>
      <c r="D74" s="217"/>
      <c r="E74" s="279"/>
      <c r="F74" s="218"/>
      <c r="G74" s="280"/>
      <c r="H74" s="219"/>
      <c r="I74" s="220"/>
      <c r="J74" s="221" t="str">
        <f t="shared" si="4"/>
        <v/>
      </c>
      <c r="K74" s="250">
        <f t="shared" si="5"/>
        <v>0</v>
      </c>
      <c r="L74" s="185">
        <v>70</v>
      </c>
      <c r="M74" s="186" t="s">
        <v>212</v>
      </c>
      <c r="N74" s="183" t="s">
        <v>177</v>
      </c>
      <c r="O74" s="183" t="s">
        <v>181</v>
      </c>
      <c r="P74"/>
      <c r="Q74"/>
    </row>
    <row r="75" spans="2:17" ht="20.100000000000001" customHeight="1" outlineLevel="1" x14ac:dyDescent="0.2">
      <c r="B75" s="215">
        <f>'Nombre de jours '!C51</f>
        <v>0</v>
      </c>
      <c r="C75" s="216"/>
      <c r="D75" s="217"/>
      <c r="E75" s="269"/>
      <c r="F75" s="218"/>
      <c r="G75" s="280"/>
      <c r="H75" s="219"/>
      <c r="I75" s="220"/>
      <c r="J75" s="221" t="str">
        <f t="shared" si="4"/>
        <v/>
      </c>
      <c r="K75" s="250">
        <f t="shared" si="5"/>
        <v>0</v>
      </c>
      <c r="L75" s="185">
        <v>71</v>
      </c>
      <c r="M75" s="186" t="s">
        <v>213</v>
      </c>
      <c r="N75" s="183" t="s">
        <v>177</v>
      </c>
      <c r="O75" s="183" t="s">
        <v>181</v>
      </c>
      <c r="P75"/>
      <c r="Q75"/>
    </row>
    <row r="76" spans="2:17" ht="20.100000000000001" customHeight="1" thickBot="1" x14ac:dyDescent="0.25">
      <c r="B76" s="251">
        <f>'Nombre de jours '!C52</f>
        <v>0</v>
      </c>
      <c r="C76" s="252"/>
      <c r="D76" s="253"/>
      <c r="E76" s="270"/>
      <c r="F76" s="254"/>
      <c r="G76" s="281"/>
      <c r="H76" s="219"/>
      <c r="I76" s="220"/>
      <c r="J76" s="221" t="str">
        <f t="shared" si="4"/>
        <v/>
      </c>
      <c r="K76" s="250">
        <f t="shared" si="5"/>
        <v>0</v>
      </c>
      <c r="L76" s="185">
        <v>72</v>
      </c>
      <c r="M76" s="186" t="s">
        <v>214</v>
      </c>
      <c r="N76" s="183" t="s">
        <v>179</v>
      </c>
      <c r="O76" s="183" t="s">
        <v>52</v>
      </c>
      <c r="P76"/>
      <c r="Q76"/>
    </row>
    <row r="77" spans="2:17" ht="20.100000000000001" customHeight="1" thickBot="1" x14ac:dyDescent="0.25">
      <c r="B77" s="255" t="s">
        <v>99</v>
      </c>
      <c r="C77" s="256">
        <f>SUM(C37:C76)</f>
        <v>0</v>
      </c>
      <c r="D77" s="256">
        <f>SUM(D37:D76)</f>
        <v>0</v>
      </c>
      <c r="E77" s="256"/>
      <c r="F77" s="257">
        <f>SUM(F37:F76)</f>
        <v>0</v>
      </c>
      <c r="G77" s="274"/>
      <c r="H77" s="258" t="e">
        <f>SUM(H37:H76)</f>
        <v>#DIV/0!</v>
      </c>
      <c r="I77" s="224"/>
      <c r="J77" s="198"/>
      <c r="K77" s="223">
        <f>SUM(K37:K76)</f>
        <v>0</v>
      </c>
      <c r="L77" s="185">
        <v>73</v>
      </c>
      <c r="M77" s="186" t="s">
        <v>215</v>
      </c>
      <c r="N77" s="183" t="s">
        <v>178</v>
      </c>
      <c r="O77" s="183" t="s">
        <v>41</v>
      </c>
      <c r="P77"/>
      <c r="Q77"/>
    </row>
    <row r="78" spans="2:17" ht="20.100000000000001" customHeight="1" thickBot="1" x14ac:dyDescent="0.25">
      <c r="B78" s="225"/>
      <c r="C78" s="225"/>
      <c r="D78" s="225"/>
      <c r="E78" s="225"/>
      <c r="F78" s="225"/>
      <c r="G78" s="275"/>
      <c r="H78" s="198"/>
      <c r="I78" s="198"/>
      <c r="J78" s="226"/>
      <c r="K78" s="226"/>
      <c r="L78" s="185">
        <v>74</v>
      </c>
      <c r="M78" s="186" t="s">
        <v>216</v>
      </c>
      <c r="N78" s="183" t="s">
        <v>178</v>
      </c>
      <c r="O78" s="183" t="s">
        <v>41</v>
      </c>
      <c r="P78"/>
      <c r="Q78"/>
    </row>
    <row r="79" spans="2:17" ht="20.100000000000001" customHeight="1" thickBot="1" x14ac:dyDescent="0.3">
      <c r="B79" s="259" t="s">
        <v>87</v>
      </c>
      <c r="C79" s="260" t="e">
        <f>K77/C77</f>
        <v>#DIV/0!</v>
      </c>
      <c r="D79" s="366" t="s">
        <v>88</v>
      </c>
      <c r="E79" s="366"/>
      <c r="F79" s="366"/>
      <c r="G79" s="276"/>
      <c r="H79" s="261" t="e">
        <f>H77/C77</f>
        <v>#DIV/0!</v>
      </c>
      <c r="I79" s="32"/>
      <c r="J79" s="226"/>
      <c r="K79" s="226"/>
      <c r="L79" s="185">
        <v>75</v>
      </c>
      <c r="M79" s="186" t="s">
        <v>217</v>
      </c>
      <c r="N79" s="183" t="s">
        <v>178</v>
      </c>
      <c r="O79" s="183" t="s">
        <v>41</v>
      </c>
      <c r="P79"/>
      <c r="Q79"/>
    </row>
    <row r="80" spans="2:17" ht="20.100000000000001" customHeight="1" x14ac:dyDescent="0.2">
      <c r="B80" s="278" t="s">
        <v>342</v>
      </c>
      <c r="C80" s="198"/>
      <c r="D80" s="198"/>
      <c r="E80" s="198"/>
      <c r="F80" s="198"/>
      <c r="G80" s="198"/>
      <c r="H80" s="198"/>
      <c r="I80" s="208"/>
      <c r="J80" s="208"/>
      <c r="K80" s="208"/>
      <c r="L80" s="185">
        <v>76</v>
      </c>
      <c r="M80" s="186" t="s">
        <v>218</v>
      </c>
      <c r="N80" s="183" t="s">
        <v>179</v>
      </c>
      <c r="O80" s="183" t="s">
        <v>52</v>
      </c>
      <c r="P80"/>
      <c r="Q80"/>
    </row>
    <row r="81" spans="2:17" ht="24.6" customHeight="1" x14ac:dyDescent="0.2">
      <c r="B81" s="358" t="s">
        <v>170</v>
      </c>
      <c r="C81" s="358"/>
      <c r="D81" s="358"/>
      <c r="E81" s="358"/>
      <c r="F81" s="358"/>
      <c r="G81" s="265"/>
      <c r="H81" s="264" t="e">
        <f>H77</f>
        <v>#DIV/0!</v>
      </c>
      <c r="I81" s="222"/>
      <c r="J81" s="263"/>
      <c r="K81" s="263"/>
      <c r="L81" s="185">
        <v>77</v>
      </c>
      <c r="M81" s="186" t="s">
        <v>219</v>
      </c>
      <c r="N81" s="183" t="s">
        <v>269</v>
      </c>
      <c r="O81" s="183" t="s">
        <v>270</v>
      </c>
      <c r="P81"/>
      <c r="Q81"/>
    </row>
    <row r="82" spans="2:17" ht="20.100000000000001" customHeight="1" x14ac:dyDescent="0.2">
      <c r="B82" s="277"/>
      <c r="D82" s="198"/>
      <c r="E82" s="198"/>
      <c r="F82" s="198"/>
      <c r="G82" s="198"/>
      <c r="H82" s="263"/>
      <c r="I82" s="263"/>
      <c r="J82" s="208"/>
      <c r="K82" s="208"/>
      <c r="L82" s="185">
        <v>78</v>
      </c>
      <c r="M82" s="186" t="s">
        <v>220</v>
      </c>
      <c r="N82" s="183" t="s">
        <v>269</v>
      </c>
      <c r="O82" s="183" t="s">
        <v>270</v>
      </c>
      <c r="P82"/>
      <c r="Q82"/>
    </row>
    <row r="83" spans="2:17" ht="20.100000000000001" customHeight="1" x14ac:dyDescent="0.2">
      <c r="B83" s="359" t="s">
        <v>171</v>
      </c>
      <c r="C83" s="359"/>
      <c r="D83" s="359"/>
      <c r="E83" s="359"/>
      <c r="F83" s="359"/>
      <c r="G83" s="359"/>
      <c r="H83" s="359"/>
      <c r="I83" s="222"/>
      <c r="J83" s="198"/>
      <c r="K83" s="198"/>
      <c r="L83" s="185">
        <v>79</v>
      </c>
      <c r="M83" s="186" t="s">
        <v>221</v>
      </c>
      <c r="N83" s="183" t="s">
        <v>269</v>
      </c>
      <c r="O83" s="183" t="s">
        <v>270</v>
      </c>
      <c r="P83"/>
      <c r="Q83"/>
    </row>
    <row r="84" spans="2:17" ht="20.100000000000001" customHeight="1" x14ac:dyDescent="0.2">
      <c r="B84" s="359" t="s">
        <v>185</v>
      </c>
      <c r="C84" s="359"/>
      <c r="D84" s="359"/>
      <c r="E84" s="359"/>
      <c r="F84" s="359"/>
      <c r="G84" s="359"/>
      <c r="H84" s="359"/>
      <c r="J84" s="222"/>
      <c r="K84" s="222"/>
      <c r="L84" s="185">
        <v>80</v>
      </c>
      <c r="M84" s="186" t="s">
        <v>222</v>
      </c>
      <c r="N84" s="183" t="s">
        <v>177</v>
      </c>
      <c r="O84" s="183" t="s">
        <v>181</v>
      </c>
      <c r="P84"/>
      <c r="Q84"/>
    </row>
    <row r="85" spans="2:17" ht="20.100000000000001" customHeight="1" x14ac:dyDescent="0.2">
      <c r="B85" s="222"/>
      <c r="C85" s="222"/>
      <c r="D85" s="222"/>
      <c r="E85" s="222"/>
      <c r="F85" s="222"/>
      <c r="G85" s="222"/>
      <c r="J85" s="222"/>
      <c r="K85" s="222"/>
      <c r="L85" s="185">
        <v>81</v>
      </c>
      <c r="M85" s="186" t="s">
        <v>223</v>
      </c>
      <c r="N85" s="183" t="s">
        <v>176</v>
      </c>
      <c r="O85" s="183" t="s">
        <v>38</v>
      </c>
      <c r="P85"/>
      <c r="Q85"/>
    </row>
    <row r="86" spans="2:17" ht="42.75" customHeight="1" x14ac:dyDescent="0.2">
      <c r="L86" s="185">
        <v>82</v>
      </c>
      <c r="M86" s="186" t="s">
        <v>224</v>
      </c>
      <c r="N86" s="183" t="s">
        <v>176</v>
      </c>
      <c r="O86" s="183" t="s">
        <v>38</v>
      </c>
      <c r="P86"/>
      <c r="Q86"/>
    </row>
    <row r="87" spans="2:17" ht="20.100000000000001" customHeight="1" x14ac:dyDescent="0.2">
      <c r="L87" s="185">
        <v>83</v>
      </c>
      <c r="M87" s="186" t="s">
        <v>225</v>
      </c>
      <c r="N87" s="183" t="s">
        <v>176</v>
      </c>
      <c r="O87" s="183" t="s">
        <v>38</v>
      </c>
      <c r="P87"/>
      <c r="Q87"/>
    </row>
    <row r="88" spans="2:17" ht="20.100000000000001" customHeight="1" x14ac:dyDescent="0.2">
      <c r="L88" s="185">
        <v>84</v>
      </c>
      <c r="M88" s="186" t="s">
        <v>226</v>
      </c>
      <c r="N88" s="183" t="s">
        <v>176</v>
      </c>
      <c r="O88" s="183" t="s">
        <v>38</v>
      </c>
      <c r="P88"/>
      <c r="Q88"/>
    </row>
    <row r="89" spans="2:17" ht="20.100000000000001" customHeight="1" x14ac:dyDescent="0.2">
      <c r="L89" s="185">
        <v>85</v>
      </c>
      <c r="M89" s="186" t="s">
        <v>227</v>
      </c>
      <c r="N89" s="183" t="s">
        <v>179</v>
      </c>
      <c r="O89" s="183" t="s">
        <v>52</v>
      </c>
      <c r="P89"/>
      <c r="Q89"/>
    </row>
    <row r="90" spans="2:17" ht="20.100000000000001" customHeight="1" x14ac:dyDescent="0.2">
      <c r="L90" s="185">
        <v>86</v>
      </c>
      <c r="M90" s="186" t="s">
        <v>228</v>
      </c>
      <c r="N90" s="183" t="s">
        <v>269</v>
      </c>
      <c r="O90" s="183" t="s">
        <v>270</v>
      </c>
      <c r="P90"/>
      <c r="Q90"/>
    </row>
    <row r="91" spans="2:17" ht="20.100000000000001" customHeight="1" x14ac:dyDescent="0.2">
      <c r="L91" s="185">
        <v>87</v>
      </c>
      <c r="M91" s="186" t="s">
        <v>229</v>
      </c>
      <c r="N91" s="183" t="s">
        <v>269</v>
      </c>
      <c r="O91" s="183" t="s">
        <v>270</v>
      </c>
      <c r="P91"/>
      <c r="Q91"/>
    </row>
    <row r="92" spans="2:17" ht="20.100000000000001" customHeight="1" x14ac:dyDescent="0.2">
      <c r="L92" s="185">
        <v>88</v>
      </c>
      <c r="M92" s="186" t="s">
        <v>230</v>
      </c>
      <c r="N92" s="183" t="s">
        <v>177</v>
      </c>
      <c r="O92" s="183" t="s">
        <v>181</v>
      </c>
      <c r="P92"/>
      <c r="Q92"/>
    </row>
    <row r="93" spans="2:17" ht="20.100000000000001" customHeight="1" x14ac:dyDescent="0.2">
      <c r="L93" s="185">
        <v>89</v>
      </c>
      <c r="M93" s="186" t="s">
        <v>231</v>
      </c>
      <c r="N93" s="183" t="s">
        <v>177</v>
      </c>
      <c r="O93" s="183" t="s">
        <v>181</v>
      </c>
      <c r="P93"/>
      <c r="Q93"/>
    </row>
    <row r="94" spans="2:17" ht="20.100000000000001" customHeight="1" x14ac:dyDescent="0.2">
      <c r="L94" s="185">
        <v>90</v>
      </c>
      <c r="M94" s="186" t="s">
        <v>232</v>
      </c>
      <c r="N94" s="183" t="s">
        <v>177</v>
      </c>
      <c r="O94" s="183" t="s">
        <v>181</v>
      </c>
      <c r="P94"/>
      <c r="Q94"/>
    </row>
    <row r="95" spans="2:17" ht="20.100000000000001" customHeight="1" x14ac:dyDescent="0.2">
      <c r="L95" s="185">
        <v>91</v>
      </c>
      <c r="M95" s="186" t="s">
        <v>233</v>
      </c>
      <c r="N95" s="183" t="s">
        <v>269</v>
      </c>
      <c r="O95" s="183" t="s">
        <v>270</v>
      </c>
      <c r="P95"/>
      <c r="Q95"/>
    </row>
    <row r="96" spans="2:17" ht="20.100000000000001" customHeight="1" x14ac:dyDescent="0.2">
      <c r="L96" s="185">
        <v>92</v>
      </c>
      <c r="M96" s="186" t="s">
        <v>234</v>
      </c>
      <c r="N96" s="183" t="s">
        <v>178</v>
      </c>
      <c r="O96" s="183" t="s">
        <v>41</v>
      </c>
      <c r="P96"/>
      <c r="Q96"/>
    </row>
    <row r="97" spans="12:17" ht="20.100000000000001" customHeight="1" x14ac:dyDescent="0.2">
      <c r="L97" s="185">
        <v>93</v>
      </c>
      <c r="M97" s="186" t="s">
        <v>235</v>
      </c>
      <c r="N97" s="183" t="s">
        <v>178</v>
      </c>
      <c r="O97" s="183" t="s">
        <v>41</v>
      </c>
      <c r="P97"/>
      <c r="Q97"/>
    </row>
    <row r="98" spans="12:17" ht="20.100000000000001" customHeight="1" x14ac:dyDescent="0.2">
      <c r="L98" s="185">
        <v>94</v>
      </c>
      <c r="M98" s="186" t="s">
        <v>236</v>
      </c>
      <c r="N98" s="183" t="s">
        <v>178</v>
      </c>
      <c r="O98" s="183" t="s">
        <v>41</v>
      </c>
      <c r="P98"/>
      <c r="Q98"/>
    </row>
    <row r="99" spans="12:17" ht="20.100000000000001" customHeight="1" x14ac:dyDescent="0.2">
      <c r="L99" s="185">
        <v>95</v>
      </c>
      <c r="M99" s="186" t="s">
        <v>237</v>
      </c>
      <c r="N99" s="183" t="s">
        <v>269</v>
      </c>
      <c r="O99" s="183" t="s">
        <v>270</v>
      </c>
      <c r="P99"/>
      <c r="Q99"/>
    </row>
    <row r="100" spans="12:17" ht="20.100000000000001" customHeight="1" x14ac:dyDescent="0.2">
      <c r="L100" s="185">
        <v>971</v>
      </c>
      <c r="M100" s="186" t="s">
        <v>238</v>
      </c>
      <c r="N100" s="183" t="s">
        <v>179</v>
      </c>
      <c r="O100" s="183" t="s">
        <v>52</v>
      </c>
      <c r="P100"/>
      <c r="Q100"/>
    </row>
    <row r="101" spans="12:17" ht="20.100000000000001" customHeight="1" x14ac:dyDescent="0.2">
      <c r="L101" s="185">
        <v>972</v>
      </c>
      <c r="M101" s="186" t="s">
        <v>239</v>
      </c>
      <c r="N101" s="183" t="s">
        <v>179</v>
      </c>
      <c r="O101" s="183" t="s">
        <v>52</v>
      </c>
      <c r="P101"/>
      <c r="Q101"/>
    </row>
    <row r="102" spans="12:17" ht="20.100000000000001" customHeight="1" x14ac:dyDescent="0.2">
      <c r="L102" s="185">
        <v>973</v>
      </c>
      <c r="M102" s="186" t="s">
        <v>240</v>
      </c>
      <c r="N102" s="183" t="s">
        <v>179</v>
      </c>
      <c r="O102" s="183" t="s">
        <v>52</v>
      </c>
      <c r="P102"/>
      <c r="Q102"/>
    </row>
    <row r="103" spans="12:17" ht="20.100000000000001" customHeight="1" x14ac:dyDescent="0.2">
      <c r="L103" s="185">
        <v>974</v>
      </c>
      <c r="M103" s="186" t="s">
        <v>241</v>
      </c>
      <c r="N103" s="183" t="s">
        <v>269</v>
      </c>
      <c r="O103" s="183" t="s">
        <v>270</v>
      </c>
      <c r="P103"/>
      <c r="Q103"/>
    </row>
    <row r="104" spans="12:17" ht="20.100000000000001" customHeight="1" x14ac:dyDescent="0.2">
      <c r="L104" s="185">
        <v>975</v>
      </c>
      <c r="M104" s="186" t="s">
        <v>242</v>
      </c>
      <c r="N104" s="183" t="s">
        <v>176</v>
      </c>
      <c r="O104" s="183" t="s">
        <v>38</v>
      </c>
      <c r="P104"/>
      <c r="Q104"/>
    </row>
    <row r="105" spans="12:17" ht="20.100000000000001" customHeight="1" x14ac:dyDescent="0.2">
      <c r="L105" s="185">
        <v>976</v>
      </c>
      <c r="M105" s="186" t="s">
        <v>243</v>
      </c>
      <c r="N105" s="183" t="s">
        <v>269</v>
      </c>
      <c r="O105" s="183" t="s">
        <v>270</v>
      </c>
      <c r="P105"/>
      <c r="Q105"/>
    </row>
    <row r="106" spans="12:17" ht="20.100000000000001" customHeight="1" x14ac:dyDescent="0.2">
      <c r="L106"/>
      <c r="M106"/>
      <c r="N106"/>
      <c r="O106"/>
      <c r="P106"/>
      <c r="Q106"/>
    </row>
    <row r="107" spans="12:17" ht="20.100000000000001" customHeight="1" x14ac:dyDescent="0.2">
      <c r="L107"/>
      <c r="M107"/>
      <c r="N107"/>
      <c r="O107"/>
      <c r="P107"/>
      <c r="Q107"/>
    </row>
    <row r="108" spans="12:17" ht="20.100000000000001" customHeight="1" x14ac:dyDescent="0.2">
      <c r="L108"/>
      <c r="M108"/>
      <c r="N108"/>
      <c r="O108"/>
      <c r="P108"/>
      <c r="Q108"/>
    </row>
    <row r="109" spans="12:17" ht="20.100000000000001" customHeight="1" x14ac:dyDescent="0.2">
      <c r="L109"/>
      <c r="M109"/>
      <c r="N109"/>
      <c r="O109"/>
      <c r="P109"/>
      <c r="Q109"/>
    </row>
    <row r="110" spans="12:17" ht="20.100000000000001" customHeight="1" x14ac:dyDescent="0.2">
      <c r="L110"/>
      <c r="M110"/>
      <c r="N110"/>
      <c r="O110"/>
      <c r="P110"/>
      <c r="Q110"/>
    </row>
    <row r="111" spans="12:17" ht="20.100000000000001" customHeight="1" x14ac:dyDescent="0.2">
      <c r="L111"/>
      <c r="M111"/>
      <c r="N111"/>
      <c r="O111"/>
      <c r="P111"/>
      <c r="Q111"/>
    </row>
    <row r="112" spans="12:17" ht="20.100000000000001" customHeight="1" x14ac:dyDescent="0.2">
      <c r="L112"/>
      <c r="M112"/>
      <c r="N112"/>
      <c r="O112"/>
      <c r="P112"/>
      <c r="Q112"/>
    </row>
    <row r="113" spans="12:17" ht="20.100000000000001" customHeight="1" x14ac:dyDescent="0.2">
      <c r="L113"/>
      <c r="M113"/>
      <c r="N113"/>
      <c r="O113"/>
      <c r="P113"/>
      <c r="Q113"/>
    </row>
    <row r="114" spans="12:17" ht="20.100000000000001" customHeight="1" x14ac:dyDescent="0.2">
      <c r="L114"/>
      <c r="M114"/>
      <c r="N114"/>
      <c r="O114"/>
      <c r="P114"/>
      <c r="Q114"/>
    </row>
    <row r="115" spans="12:17" ht="20.100000000000001" customHeight="1" x14ac:dyDescent="0.2">
      <c r="L115"/>
      <c r="M115"/>
      <c r="N115"/>
      <c r="O115"/>
      <c r="P115"/>
      <c r="Q115"/>
    </row>
    <row r="116" spans="12:17" ht="20.100000000000001" customHeight="1" x14ac:dyDescent="0.2">
      <c r="L116"/>
      <c r="M116"/>
      <c r="N116"/>
      <c r="O116"/>
      <c r="P116"/>
      <c r="Q116"/>
    </row>
    <row r="117" spans="12:17" ht="20.100000000000001" customHeight="1" x14ac:dyDescent="0.2">
      <c r="L117"/>
      <c r="M117"/>
      <c r="N117"/>
      <c r="O117"/>
      <c r="P117"/>
      <c r="Q117"/>
    </row>
    <row r="118" spans="12:17" ht="20.100000000000001" customHeight="1" x14ac:dyDescent="0.2">
      <c r="L118"/>
      <c r="M118"/>
      <c r="N118"/>
      <c r="O118"/>
      <c r="P118"/>
      <c r="Q118"/>
    </row>
    <row r="119" spans="12:17" ht="20.100000000000001" customHeight="1" x14ac:dyDescent="0.2">
      <c r="L119"/>
      <c r="M119"/>
      <c r="N119"/>
      <c r="O119"/>
      <c r="P119"/>
      <c r="Q119"/>
    </row>
    <row r="120" spans="12:17" ht="20.100000000000001" customHeight="1" x14ac:dyDescent="0.2">
      <c r="L120"/>
      <c r="M120"/>
      <c r="N120"/>
      <c r="O120"/>
      <c r="P120"/>
      <c r="Q120"/>
    </row>
    <row r="121" spans="12:17" ht="20.100000000000001" customHeight="1" x14ac:dyDescent="0.2">
      <c r="L121"/>
      <c r="M121"/>
      <c r="N121"/>
      <c r="O121"/>
      <c r="P121"/>
      <c r="Q121"/>
    </row>
    <row r="122" spans="12:17" ht="20.100000000000001" customHeight="1" x14ac:dyDescent="0.2">
      <c r="L122"/>
      <c r="M122"/>
      <c r="N122"/>
      <c r="O122"/>
      <c r="P122"/>
      <c r="Q122"/>
    </row>
    <row r="123" spans="12:17" ht="20.100000000000001" customHeight="1" x14ac:dyDescent="0.2">
      <c r="L123"/>
      <c r="M123"/>
      <c r="N123"/>
      <c r="O123"/>
      <c r="P123"/>
      <c r="Q123"/>
    </row>
    <row r="124" spans="12:17" ht="20.100000000000001" customHeight="1" x14ac:dyDescent="0.2">
      <c r="L124"/>
      <c r="M124"/>
      <c r="N124"/>
      <c r="O124"/>
      <c r="P124"/>
      <c r="Q124"/>
    </row>
    <row r="125" spans="12:17" ht="20.100000000000001" customHeight="1" x14ac:dyDescent="0.2">
      <c r="L125"/>
      <c r="M125"/>
      <c r="N125"/>
      <c r="O125"/>
      <c r="P125"/>
      <c r="Q125"/>
    </row>
    <row r="126" spans="12:17" ht="20.100000000000001" customHeight="1" x14ac:dyDescent="0.2">
      <c r="L126"/>
      <c r="M126"/>
      <c r="N126"/>
      <c r="O126"/>
      <c r="P126"/>
      <c r="Q126"/>
    </row>
    <row r="127" spans="12:17" ht="20.100000000000001" customHeight="1" x14ac:dyDescent="0.2">
      <c r="L127"/>
      <c r="M127"/>
      <c r="N127"/>
      <c r="O127"/>
      <c r="P127"/>
      <c r="Q127"/>
    </row>
    <row r="128" spans="12:17" ht="20.100000000000001" customHeight="1" x14ac:dyDescent="0.2">
      <c r="L128"/>
      <c r="M128"/>
      <c r="N128"/>
      <c r="O128"/>
      <c r="P128"/>
      <c r="Q128"/>
    </row>
    <row r="129" spans="12:17" ht="20.100000000000001" customHeight="1" x14ac:dyDescent="0.2">
      <c r="L129"/>
      <c r="M129"/>
      <c r="N129"/>
      <c r="O129"/>
      <c r="P129"/>
      <c r="Q129"/>
    </row>
    <row r="130" spans="12:17" ht="20.100000000000001" customHeight="1" x14ac:dyDescent="0.2">
      <c r="L130"/>
      <c r="M130"/>
      <c r="N130"/>
      <c r="O130"/>
      <c r="P130"/>
      <c r="Q130"/>
    </row>
    <row r="131" spans="12:17" ht="20.100000000000001" customHeight="1" x14ac:dyDescent="0.2">
      <c r="L131"/>
      <c r="M131"/>
      <c r="N131"/>
      <c r="O131"/>
      <c r="P131"/>
      <c r="Q131"/>
    </row>
    <row r="132" spans="12:17" ht="20.100000000000001" customHeight="1" x14ac:dyDescent="0.2">
      <c r="L132"/>
      <c r="M132"/>
      <c r="N132"/>
      <c r="O132"/>
      <c r="P132"/>
      <c r="Q132"/>
    </row>
    <row r="133" spans="12:17" ht="20.100000000000001" customHeight="1" x14ac:dyDescent="0.2">
      <c r="L133"/>
      <c r="M133"/>
      <c r="N133"/>
      <c r="O133"/>
      <c r="P133"/>
      <c r="Q133"/>
    </row>
    <row r="134" spans="12:17" ht="20.100000000000001" customHeight="1" x14ac:dyDescent="0.2">
      <c r="L134"/>
      <c r="M134"/>
      <c r="N134"/>
      <c r="O134"/>
      <c r="P134"/>
      <c r="Q134"/>
    </row>
    <row r="135" spans="12:17" ht="20.100000000000001" customHeight="1" x14ac:dyDescent="0.2">
      <c r="L135"/>
      <c r="M135"/>
      <c r="N135"/>
      <c r="O135"/>
      <c r="P135"/>
      <c r="Q135"/>
    </row>
    <row r="136" spans="12:17" ht="20.100000000000001" customHeight="1" x14ac:dyDescent="0.2">
      <c r="L136"/>
      <c r="M136"/>
      <c r="N136"/>
      <c r="O136"/>
      <c r="P136"/>
      <c r="Q136"/>
    </row>
    <row r="137" spans="12:17" ht="20.100000000000001" customHeight="1" x14ac:dyDescent="0.2">
      <c r="L137"/>
      <c r="M137"/>
      <c r="N137"/>
      <c r="O137"/>
      <c r="P137"/>
      <c r="Q137"/>
    </row>
    <row r="138" spans="12:17" ht="20.100000000000001" customHeight="1" x14ac:dyDescent="0.2">
      <c r="L138"/>
      <c r="M138"/>
      <c r="N138"/>
      <c r="O138"/>
      <c r="P138"/>
      <c r="Q138"/>
    </row>
    <row r="139" spans="12:17" ht="20.100000000000001" customHeight="1" x14ac:dyDescent="0.2">
      <c r="L139"/>
      <c r="M139"/>
      <c r="N139"/>
      <c r="O139"/>
      <c r="P139"/>
      <c r="Q139"/>
    </row>
    <row r="140" spans="12:17" ht="20.100000000000001" customHeight="1" x14ac:dyDescent="0.2">
      <c r="L140"/>
      <c r="M140"/>
      <c r="N140"/>
      <c r="O140"/>
      <c r="P140"/>
      <c r="Q140"/>
    </row>
    <row r="141" spans="12:17" ht="20.100000000000001" customHeight="1" x14ac:dyDescent="0.2">
      <c r="L141"/>
      <c r="M141"/>
      <c r="N141"/>
      <c r="O141"/>
      <c r="P141"/>
      <c r="Q141"/>
    </row>
    <row r="142" spans="12:17" ht="20.100000000000001" customHeight="1" x14ac:dyDescent="0.2">
      <c r="L142"/>
      <c r="M142"/>
      <c r="N142"/>
      <c r="O142"/>
      <c r="P142"/>
      <c r="Q142"/>
    </row>
    <row r="143" spans="12:17" ht="20.100000000000001" customHeight="1" x14ac:dyDescent="0.2">
      <c r="L143"/>
      <c r="M143"/>
      <c r="N143"/>
      <c r="O143"/>
      <c r="P143"/>
      <c r="Q143"/>
    </row>
    <row r="144" spans="12:17" ht="20.100000000000001" customHeight="1" x14ac:dyDescent="0.2">
      <c r="L144"/>
      <c r="M144"/>
      <c r="N144"/>
      <c r="O144"/>
      <c r="P144"/>
      <c r="Q144"/>
    </row>
    <row r="145" spans="12:17" ht="20.100000000000001" customHeight="1" x14ac:dyDescent="0.2">
      <c r="L145"/>
      <c r="M145"/>
      <c r="N145"/>
      <c r="O145"/>
      <c r="P145"/>
      <c r="Q145"/>
    </row>
    <row r="146" spans="12:17" ht="20.100000000000001" customHeight="1" x14ac:dyDescent="0.2">
      <c r="L146"/>
      <c r="M146"/>
      <c r="N146"/>
      <c r="O146"/>
      <c r="P146"/>
      <c r="Q146"/>
    </row>
    <row r="147" spans="12:17" ht="20.100000000000001" customHeight="1" x14ac:dyDescent="0.2">
      <c r="L147"/>
      <c r="M147"/>
      <c r="N147"/>
      <c r="O147"/>
      <c r="P147"/>
      <c r="Q147"/>
    </row>
    <row r="148" spans="12:17" ht="20.100000000000001" customHeight="1" x14ac:dyDescent="0.2">
      <c r="L148"/>
      <c r="M148"/>
      <c r="N148"/>
      <c r="O148"/>
      <c r="P148"/>
      <c r="Q148"/>
    </row>
    <row r="149" spans="12:17" ht="20.100000000000001" customHeight="1" x14ac:dyDescent="0.2">
      <c r="L149"/>
      <c r="M149"/>
      <c r="N149"/>
      <c r="O149"/>
      <c r="P149"/>
      <c r="Q149"/>
    </row>
    <row r="150" spans="12:17" ht="20.100000000000001" customHeight="1" x14ac:dyDescent="0.2">
      <c r="L150"/>
      <c r="M150"/>
      <c r="N150"/>
      <c r="O150"/>
      <c r="P150"/>
      <c r="Q150"/>
    </row>
    <row r="151" spans="12:17" ht="20.100000000000001" customHeight="1" x14ac:dyDescent="0.2">
      <c r="L151"/>
      <c r="M151"/>
      <c r="N151"/>
      <c r="O151"/>
      <c r="P151"/>
      <c r="Q151"/>
    </row>
    <row r="152" spans="12:17" ht="20.100000000000001" customHeight="1" x14ac:dyDescent="0.2">
      <c r="L152"/>
      <c r="M152"/>
      <c r="N152"/>
      <c r="O152"/>
      <c r="P152"/>
      <c r="Q152"/>
    </row>
    <row r="153" spans="12:17" ht="20.100000000000001" customHeight="1" x14ac:dyDescent="0.2">
      <c r="L153"/>
      <c r="M153"/>
      <c r="N153"/>
      <c r="O153"/>
      <c r="P153"/>
      <c r="Q153"/>
    </row>
    <row r="154" spans="12:17" ht="20.100000000000001" customHeight="1" x14ac:dyDescent="0.2">
      <c r="L154"/>
      <c r="M154"/>
      <c r="N154"/>
      <c r="O154"/>
      <c r="P154"/>
      <c r="Q154"/>
    </row>
    <row r="155" spans="12:17" x14ac:dyDescent="0.2">
      <c r="L155"/>
      <c r="M155"/>
      <c r="N155"/>
      <c r="O155"/>
      <c r="P155"/>
      <c r="Q155"/>
    </row>
    <row r="156" spans="12:17" x14ac:dyDescent="0.2">
      <c r="L156"/>
      <c r="M156"/>
      <c r="N156"/>
      <c r="O156"/>
      <c r="P156"/>
      <c r="Q156"/>
    </row>
    <row r="157" spans="12:17" x14ac:dyDescent="0.2">
      <c r="L157"/>
      <c r="M157"/>
      <c r="N157"/>
      <c r="O157"/>
      <c r="P157"/>
      <c r="Q157"/>
    </row>
    <row r="158" spans="12:17" x14ac:dyDescent="0.2">
      <c r="L158"/>
      <c r="M158"/>
      <c r="N158"/>
      <c r="O158"/>
      <c r="P158"/>
      <c r="Q158"/>
    </row>
    <row r="159" spans="12:17" x14ac:dyDescent="0.2">
      <c r="L159"/>
      <c r="M159"/>
      <c r="N159"/>
      <c r="O159"/>
      <c r="P159"/>
      <c r="Q159"/>
    </row>
    <row r="160" spans="12:17" x14ac:dyDescent="0.2">
      <c r="L160"/>
      <c r="M160"/>
      <c r="N160"/>
      <c r="O160"/>
      <c r="P160"/>
      <c r="Q160"/>
    </row>
    <row r="161" spans="12:17" x14ac:dyDescent="0.2">
      <c r="L161"/>
      <c r="M161"/>
      <c r="N161"/>
      <c r="O161"/>
      <c r="P161"/>
      <c r="Q161"/>
    </row>
    <row r="162" spans="12:17" x14ac:dyDescent="0.2">
      <c r="L162"/>
      <c r="M162"/>
      <c r="N162"/>
      <c r="O162"/>
      <c r="P162"/>
      <c r="Q162"/>
    </row>
    <row r="163" spans="12:17" x14ac:dyDescent="0.2">
      <c r="L163"/>
      <c r="M163"/>
      <c r="N163"/>
      <c r="O163"/>
      <c r="P163"/>
      <c r="Q163"/>
    </row>
    <row r="164" spans="12:17" x14ac:dyDescent="0.2">
      <c r="L164"/>
      <c r="M164"/>
      <c r="N164"/>
      <c r="O164"/>
      <c r="P164"/>
      <c r="Q164"/>
    </row>
    <row r="165" spans="12:17" x14ac:dyDescent="0.2">
      <c r="L165"/>
      <c r="M165"/>
      <c r="N165"/>
      <c r="O165"/>
      <c r="P165"/>
      <c r="Q165"/>
    </row>
    <row r="166" spans="12:17" x14ac:dyDescent="0.2">
      <c r="L166"/>
      <c r="M166"/>
      <c r="N166"/>
      <c r="O166"/>
      <c r="P166"/>
      <c r="Q166"/>
    </row>
    <row r="167" spans="12:17" x14ac:dyDescent="0.2">
      <c r="L167"/>
      <c r="M167"/>
      <c r="N167"/>
      <c r="O167"/>
      <c r="P167"/>
      <c r="Q167"/>
    </row>
    <row r="168" spans="12:17" x14ac:dyDescent="0.2">
      <c r="L168"/>
      <c r="M168"/>
      <c r="N168"/>
      <c r="O168"/>
      <c r="P168"/>
      <c r="Q168"/>
    </row>
    <row r="169" spans="12:17" x14ac:dyDescent="0.2">
      <c r="L169"/>
      <c r="M169"/>
      <c r="N169"/>
      <c r="O169"/>
      <c r="P169"/>
      <c r="Q169"/>
    </row>
    <row r="170" spans="12:17" x14ac:dyDescent="0.2">
      <c r="L170"/>
      <c r="M170"/>
      <c r="N170"/>
      <c r="O170"/>
      <c r="P170"/>
      <c r="Q170"/>
    </row>
    <row r="171" spans="12:17" x14ac:dyDescent="0.2">
      <c r="L171"/>
      <c r="M171"/>
      <c r="N171"/>
      <c r="O171"/>
      <c r="P171"/>
      <c r="Q171"/>
    </row>
    <row r="172" spans="12:17" x14ac:dyDescent="0.2">
      <c r="L172"/>
      <c r="M172"/>
      <c r="N172"/>
      <c r="O172"/>
      <c r="P172"/>
      <c r="Q172"/>
    </row>
    <row r="173" spans="12:17" x14ac:dyDescent="0.2">
      <c r="L173"/>
      <c r="M173"/>
      <c r="N173"/>
      <c r="O173"/>
      <c r="P173"/>
      <c r="Q173"/>
    </row>
    <row r="174" spans="12:17" x14ac:dyDescent="0.2">
      <c r="L174"/>
      <c r="M174"/>
      <c r="N174"/>
      <c r="O174"/>
      <c r="P174"/>
      <c r="Q174"/>
    </row>
    <row r="175" spans="12:17" x14ac:dyDescent="0.2">
      <c r="L175"/>
      <c r="M175"/>
      <c r="N175"/>
      <c r="O175"/>
      <c r="P175"/>
      <c r="Q175"/>
    </row>
    <row r="176" spans="12:17" x14ac:dyDescent="0.2">
      <c r="L176"/>
      <c r="M176"/>
      <c r="N176"/>
      <c r="O176"/>
      <c r="P176"/>
      <c r="Q176"/>
    </row>
    <row r="177" spans="12:17" x14ac:dyDescent="0.2">
      <c r="L177"/>
      <c r="M177"/>
      <c r="N177"/>
      <c r="O177"/>
      <c r="P177"/>
      <c r="Q177"/>
    </row>
    <row r="178" spans="12:17" x14ac:dyDescent="0.2">
      <c r="L178"/>
      <c r="M178"/>
      <c r="N178"/>
      <c r="O178"/>
      <c r="P178"/>
      <c r="Q178"/>
    </row>
    <row r="179" spans="12:17" x14ac:dyDescent="0.2">
      <c r="L179"/>
      <c r="M179"/>
      <c r="N179"/>
      <c r="O179"/>
      <c r="P179"/>
      <c r="Q179"/>
    </row>
    <row r="180" spans="12:17" x14ac:dyDescent="0.2">
      <c r="L180"/>
      <c r="M180"/>
      <c r="N180"/>
      <c r="O180"/>
      <c r="P180"/>
      <c r="Q180"/>
    </row>
    <row r="181" spans="12:17" x14ac:dyDescent="0.2">
      <c r="L181"/>
      <c r="M181"/>
      <c r="N181"/>
      <c r="O181"/>
      <c r="P181"/>
      <c r="Q181"/>
    </row>
    <row r="182" spans="12:17" x14ac:dyDescent="0.2">
      <c r="L182"/>
      <c r="M182"/>
      <c r="N182"/>
      <c r="O182"/>
      <c r="P182"/>
      <c r="Q182"/>
    </row>
    <row r="183" spans="12:17" x14ac:dyDescent="0.2">
      <c r="L183"/>
      <c r="M183"/>
      <c r="N183"/>
      <c r="O183"/>
      <c r="P183"/>
      <c r="Q183"/>
    </row>
    <row r="184" spans="12:17" x14ac:dyDescent="0.2">
      <c r="L184"/>
      <c r="M184"/>
      <c r="N184"/>
      <c r="O184"/>
      <c r="P184"/>
      <c r="Q184"/>
    </row>
    <row r="185" spans="12:17" x14ac:dyDescent="0.2">
      <c r="L185"/>
      <c r="M185"/>
      <c r="N185"/>
      <c r="O185"/>
      <c r="P185"/>
      <c r="Q185"/>
    </row>
    <row r="186" spans="12:17" x14ac:dyDescent="0.2">
      <c r="L186"/>
      <c r="M186"/>
      <c r="N186"/>
      <c r="O186"/>
      <c r="P186"/>
      <c r="Q186"/>
    </row>
    <row r="187" spans="12:17" x14ac:dyDescent="0.2">
      <c r="L187"/>
      <c r="M187"/>
      <c r="N187"/>
      <c r="O187"/>
      <c r="P187"/>
      <c r="Q187"/>
    </row>
    <row r="188" spans="12:17" x14ac:dyDescent="0.2">
      <c r="L188"/>
      <c r="M188"/>
      <c r="N188"/>
      <c r="O188"/>
      <c r="P188"/>
      <c r="Q188"/>
    </row>
    <row r="189" spans="12:17" x14ac:dyDescent="0.2">
      <c r="L189"/>
      <c r="M189"/>
      <c r="N189"/>
      <c r="O189"/>
      <c r="P189"/>
      <c r="Q189"/>
    </row>
    <row r="190" spans="12:17" x14ac:dyDescent="0.2">
      <c r="L190"/>
      <c r="M190"/>
      <c r="N190"/>
      <c r="O190"/>
      <c r="P190"/>
      <c r="Q190"/>
    </row>
    <row r="191" spans="12:17" x14ac:dyDescent="0.2">
      <c r="L191"/>
      <c r="M191"/>
      <c r="N191"/>
      <c r="O191"/>
      <c r="P191"/>
      <c r="Q191"/>
    </row>
    <row r="192" spans="12:17" x14ac:dyDescent="0.2">
      <c r="L192"/>
      <c r="M192"/>
      <c r="N192"/>
      <c r="O192"/>
      <c r="P192"/>
      <c r="Q192"/>
    </row>
    <row r="193" spans="12:17" x14ac:dyDescent="0.2">
      <c r="L193"/>
      <c r="M193"/>
      <c r="N193"/>
      <c r="O193"/>
      <c r="P193"/>
      <c r="Q193"/>
    </row>
    <row r="194" spans="12:17" x14ac:dyDescent="0.2">
      <c r="L194"/>
      <c r="M194"/>
      <c r="N194"/>
      <c r="O194"/>
      <c r="P194"/>
      <c r="Q194"/>
    </row>
    <row r="195" spans="12:17" x14ac:dyDescent="0.2">
      <c r="L195"/>
      <c r="M195"/>
      <c r="N195"/>
      <c r="O195"/>
      <c r="P195"/>
      <c r="Q195"/>
    </row>
    <row r="196" spans="12:17" x14ac:dyDescent="0.2">
      <c r="L196"/>
      <c r="M196"/>
      <c r="N196"/>
      <c r="O196"/>
      <c r="P196"/>
      <c r="Q196"/>
    </row>
    <row r="197" spans="12:17" x14ac:dyDescent="0.2">
      <c r="L197"/>
      <c r="M197"/>
      <c r="N197"/>
      <c r="O197"/>
      <c r="P197"/>
      <c r="Q197"/>
    </row>
    <row r="198" spans="12:17" x14ac:dyDescent="0.2">
      <c r="L198"/>
      <c r="M198"/>
      <c r="N198"/>
      <c r="O198"/>
      <c r="P198"/>
      <c r="Q198"/>
    </row>
    <row r="199" spans="12:17" x14ac:dyDescent="0.2">
      <c r="L199"/>
      <c r="M199"/>
      <c r="N199"/>
      <c r="O199"/>
      <c r="P199"/>
      <c r="Q199"/>
    </row>
    <row r="200" spans="12:17" x14ac:dyDescent="0.2">
      <c r="L200"/>
      <c r="M200"/>
      <c r="N200"/>
      <c r="O200"/>
      <c r="P200"/>
      <c r="Q200"/>
    </row>
    <row r="201" spans="12:17" x14ac:dyDescent="0.2">
      <c r="L201"/>
      <c r="M201"/>
      <c r="N201"/>
      <c r="O201"/>
      <c r="P201"/>
      <c r="Q201"/>
    </row>
    <row r="202" spans="12:17" x14ac:dyDescent="0.2">
      <c r="L202"/>
      <c r="M202"/>
      <c r="N202"/>
      <c r="O202"/>
      <c r="P202"/>
      <c r="Q202"/>
    </row>
    <row r="203" spans="12:17" x14ac:dyDescent="0.2">
      <c r="L203"/>
      <c r="M203"/>
      <c r="N203"/>
      <c r="O203"/>
      <c r="P203"/>
      <c r="Q203"/>
    </row>
    <row r="204" spans="12:17" x14ac:dyDescent="0.2">
      <c r="L204"/>
      <c r="M204"/>
      <c r="N204"/>
      <c r="O204"/>
      <c r="P204"/>
      <c r="Q204"/>
    </row>
    <row r="205" spans="12:17" x14ac:dyDescent="0.2">
      <c r="L205"/>
      <c r="M205"/>
      <c r="N205"/>
      <c r="O205"/>
      <c r="P205"/>
      <c r="Q205"/>
    </row>
    <row r="206" spans="12:17" x14ac:dyDescent="0.2">
      <c r="L206"/>
      <c r="M206"/>
      <c r="N206"/>
      <c r="O206"/>
      <c r="P206"/>
      <c r="Q206"/>
    </row>
    <row r="207" spans="12:17" x14ac:dyDescent="0.2">
      <c r="L207"/>
      <c r="M207"/>
      <c r="N207"/>
      <c r="O207"/>
      <c r="P207"/>
      <c r="Q207"/>
    </row>
    <row r="208" spans="12:17" x14ac:dyDescent="0.2">
      <c r="L208"/>
      <c r="M208"/>
      <c r="N208"/>
      <c r="O208"/>
      <c r="P208"/>
      <c r="Q208"/>
    </row>
    <row r="209" spans="12:17" x14ac:dyDescent="0.2">
      <c r="L209"/>
      <c r="M209"/>
      <c r="N209"/>
      <c r="O209"/>
      <c r="P209"/>
      <c r="Q209"/>
    </row>
    <row r="210" spans="12:17" x14ac:dyDescent="0.2">
      <c r="L210"/>
      <c r="M210"/>
      <c r="N210"/>
      <c r="O210"/>
      <c r="P210"/>
      <c r="Q210"/>
    </row>
    <row r="211" spans="12:17" x14ac:dyDescent="0.2">
      <c r="L211"/>
      <c r="M211"/>
      <c r="N211"/>
      <c r="O211"/>
      <c r="P211"/>
      <c r="Q211"/>
    </row>
    <row r="212" spans="12:17" x14ac:dyDescent="0.2">
      <c r="L212"/>
      <c r="M212"/>
      <c r="N212"/>
      <c r="O212"/>
      <c r="P212"/>
      <c r="Q212"/>
    </row>
    <row r="213" spans="12:17" x14ac:dyDescent="0.2">
      <c r="L213"/>
      <c r="M213"/>
      <c r="N213"/>
      <c r="O213"/>
      <c r="P213"/>
      <c r="Q213"/>
    </row>
    <row r="214" spans="12:17" x14ac:dyDescent="0.2">
      <c r="L214"/>
      <c r="M214"/>
      <c r="N214"/>
      <c r="O214"/>
      <c r="P214"/>
      <c r="Q214"/>
    </row>
    <row r="215" spans="12:17" x14ac:dyDescent="0.2">
      <c r="L215"/>
      <c r="M215"/>
      <c r="N215"/>
      <c r="O215"/>
      <c r="P215"/>
      <c r="Q215"/>
    </row>
    <row r="216" spans="12:17" x14ac:dyDescent="0.2">
      <c r="L216"/>
      <c r="M216"/>
      <c r="N216"/>
      <c r="O216"/>
      <c r="P216"/>
      <c r="Q216"/>
    </row>
    <row r="217" spans="12:17" x14ac:dyDescent="0.2">
      <c r="L217"/>
      <c r="M217"/>
      <c r="N217"/>
      <c r="O217"/>
      <c r="P217"/>
      <c r="Q217"/>
    </row>
    <row r="218" spans="12:17" x14ac:dyDescent="0.2">
      <c r="L218"/>
      <c r="M218"/>
      <c r="N218"/>
      <c r="O218"/>
      <c r="P218"/>
      <c r="Q218"/>
    </row>
    <row r="219" spans="12:17" x14ac:dyDescent="0.2">
      <c r="L219"/>
      <c r="M219"/>
      <c r="N219"/>
      <c r="O219"/>
      <c r="P219"/>
      <c r="Q219"/>
    </row>
    <row r="220" spans="12:17" x14ac:dyDescent="0.2">
      <c r="L220"/>
      <c r="M220"/>
      <c r="N220"/>
      <c r="O220"/>
      <c r="P220"/>
      <c r="Q220"/>
    </row>
    <row r="221" spans="12:17" x14ac:dyDescent="0.2">
      <c r="L221"/>
      <c r="M221"/>
      <c r="N221"/>
      <c r="O221"/>
      <c r="P221"/>
      <c r="Q221"/>
    </row>
    <row r="222" spans="12:17" x14ac:dyDescent="0.2">
      <c r="L222"/>
      <c r="M222"/>
      <c r="N222"/>
      <c r="O222"/>
      <c r="P222"/>
      <c r="Q222"/>
    </row>
    <row r="223" spans="12:17" x14ac:dyDescent="0.2">
      <c r="L223"/>
      <c r="M223"/>
      <c r="N223"/>
      <c r="O223"/>
      <c r="P223"/>
      <c r="Q223"/>
    </row>
    <row r="224" spans="12:17" x14ac:dyDescent="0.2">
      <c r="L224"/>
      <c r="M224"/>
      <c r="N224"/>
      <c r="O224"/>
      <c r="P224"/>
      <c r="Q224"/>
    </row>
    <row r="225" spans="12:17" x14ac:dyDescent="0.2">
      <c r="L225"/>
      <c r="M225"/>
      <c r="N225"/>
      <c r="O225"/>
      <c r="P225"/>
      <c r="Q225"/>
    </row>
    <row r="226" spans="12:17" x14ac:dyDescent="0.2">
      <c r="L226"/>
      <c r="M226"/>
      <c r="N226"/>
      <c r="O226"/>
      <c r="P226"/>
      <c r="Q226"/>
    </row>
    <row r="227" spans="12:17" x14ac:dyDescent="0.2">
      <c r="L227"/>
      <c r="M227"/>
      <c r="N227"/>
      <c r="O227"/>
      <c r="P227"/>
      <c r="Q227"/>
    </row>
    <row r="228" spans="12:17" x14ac:dyDescent="0.2">
      <c r="L228"/>
      <c r="M228"/>
      <c r="N228"/>
      <c r="O228"/>
      <c r="P228"/>
      <c r="Q228"/>
    </row>
    <row r="229" spans="12:17" x14ac:dyDescent="0.2">
      <c r="L229"/>
      <c r="M229"/>
      <c r="N229"/>
      <c r="O229"/>
      <c r="P229"/>
      <c r="Q229"/>
    </row>
    <row r="230" spans="12:17" x14ac:dyDescent="0.2">
      <c r="L230"/>
      <c r="M230"/>
      <c r="N230"/>
      <c r="O230"/>
      <c r="P230"/>
      <c r="Q230"/>
    </row>
    <row r="231" spans="12:17" x14ac:dyDescent="0.2">
      <c r="L231"/>
      <c r="M231"/>
      <c r="N231"/>
      <c r="O231"/>
      <c r="P231"/>
      <c r="Q231"/>
    </row>
    <row r="232" spans="12:17" x14ac:dyDescent="0.2">
      <c r="L232"/>
      <c r="M232"/>
      <c r="N232"/>
      <c r="O232"/>
      <c r="P232"/>
      <c r="Q232"/>
    </row>
    <row r="233" spans="12:17" x14ac:dyDescent="0.2">
      <c r="L233"/>
      <c r="M233"/>
      <c r="N233"/>
      <c r="O233"/>
      <c r="P233"/>
      <c r="Q233"/>
    </row>
    <row r="234" spans="12:17" x14ac:dyDescent="0.2">
      <c r="L234"/>
      <c r="M234"/>
      <c r="N234"/>
      <c r="O234"/>
      <c r="P234"/>
      <c r="Q234"/>
    </row>
    <row r="235" spans="12:17" x14ac:dyDescent="0.2">
      <c r="L235"/>
      <c r="M235"/>
      <c r="N235"/>
      <c r="O235"/>
      <c r="P235"/>
      <c r="Q235"/>
    </row>
    <row r="236" spans="12:17" x14ac:dyDescent="0.2">
      <c r="L236"/>
      <c r="M236"/>
      <c r="N236"/>
      <c r="O236"/>
      <c r="P236"/>
      <c r="Q236"/>
    </row>
    <row r="237" spans="12:17" x14ac:dyDescent="0.2">
      <c r="L237"/>
      <c r="M237"/>
      <c r="N237"/>
      <c r="O237"/>
      <c r="P237"/>
      <c r="Q237"/>
    </row>
    <row r="238" spans="12:17" x14ac:dyDescent="0.2">
      <c r="L238"/>
      <c r="M238"/>
      <c r="N238"/>
      <c r="O238"/>
      <c r="P238"/>
      <c r="Q238"/>
    </row>
    <row r="239" spans="12:17" x14ac:dyDescent="0.2">
      <c r="L239"/>
      <c r="M239"/>
      <c r="N239"/>
      <c r="O239"/>
      <c r="P239"/>
      <c r="Q239"/>
    </row>
    <row r="240" spans="12:17" x14ac:dyDescent="0.2">
      <c r="L240"/>
      <c r="M240"/>
      <c r="N240"/>
      <c r="O240"/>
      <c r="P240"/>
      <c r="Q240"/>
    </row>
    <row r="241" spans="12:17" x14ac:dyDescent="0.2">
      <c r="L241"/>
      <c r="M241"/>
      <c r="N241"/>
      <c r="O241"/>
      <c r="P241"/>
      <c r="Q241"/>
    </row>
    <row r="242" spans="12:17" x14ac:dyDescent="0.2">
      <c r="L242"/>
      <c r="M242"/>
      <c r="N242"/>
      <c r="O242"/>
      <c r="P242"/>
      <c r="Q242"/>
    </row>
    <row r="243" spans="12:17" x14ac:dyDescent="0.2">
      <c r="L243"/>
      <c r="M243"/>
      <c r="N243"/>
      <c r="O243"/>
      <c r="P243"/>
      <c r="Q243"/>
    </row>
    <row r="244" spans="12:17" x14ac:dyDescent="0.2">
      <c r="L244"/>
      <c r="M244"/>
      <c r="N244"/>
      <c r="O244"/>
      <c r="P244"/>
      <c r="Q244"/>
    </row>
    <row r="245" spans="12:17" x14ac:dyDescent="0.2">
      <c r="L245"/>
      <c r="M245"/>
      <c r="N245"/>
      <c r="O245"/>
      <c r="P245"/>
      <c r="Q245"/>
    </row>
    <row r="246" spans="12:17" x14ac:dyDescent="0.2">
      <c r="L246"/>
      <c r="M246"/>
      <c r="N246"/>
      <c r="O246"/>
      <c r="P246"/>
      <c r="Q246"/>
    </row>
    <row r="247" spans="12:17" x14ac:dyDescent="0.2">
      <c r="L247"/>
      <c r="M247"/>
      <c r="N247"/>
      <c r="O247"/>
      <c r="P247"/>
      <c r="Q247"/>
    </row>
    <row r="248" spans="12:17" x14ac:dyDescent="0.2">
      <c r="L248"/>
      <c r="M248"/>
      <c r="N248"/>
      <c r="O248"/>
      <c r="P248"/>
      <c r="Q248"/>
    </row>
    <row r="249" spans="12:17" x14ac:dyDescent="0.2">
      <c r="L249"/>
      <c r="M249"/>
      <c r="N249"/>
      <c r="O249"/>
      <c r="P249"/>
      <c r="Q249"/>
    </row>
    <row r="250" spans="12:17" x14ac:dyDescent="0.2">
      <c r="L250"/>
      <c r="M250"/>
      <c r="N250"/>
      <c r="O250"/>
      <c r="P250"/>
      <c r="Q250"/>
    </row>
    <row r="251" spans="12:17" x14ac:dyDescent="0.2">
      <c r="L251"/>
      <c r="M251"/>
      <c r="N251"/>
      <c r="O251"/>
      <c r="P251"/>
      <c r="Q251"/>
    </row>
    <row r="252" spans="12:17" x14ac:dyDescent="0.2">
      <c r="L252"/>
      <c r="M252"/>
      <c r="N252"/>
      <c r="O252"/>
      <c r="P252"/>
      <c r="Q252"/>
    </row>
    <row r="253" spans="12:17" x14ac:dyDescent="0.2">
      <c r="L253"/>
      <c r="M253"/>
      <c r="N253"/>
      <c r="O253"/>
      <c r="P253"/>
      <c r="Q253"/>
    </row>
    <row r="254" spans="12:17" x14ac:dyDescent="0.2">
      <c r="L254"/>
      <c r="M254"/>
      <c r="N254"/>
      <c r="O254"/>
      <c r="P254"/>
      <c r="Q254"/>
    </row>
    <row r="255" spans="12:17" x14ac:dyDescent="0.2">
      <c r="L255"/>
      <c r="M255"/>
      <c r="N255"/>
      <c r="O255"/>
      <c r="P255"/>
      <c r="Q255"/>
    </row>
    <row r="256" spans="12:17" x14ac:dyDescent="0.2">
      <c r="L256"/>
      <c r="M256"/>
      <c r="N256"/>
      <c r="O256"/>
      <c r="P256"/>
      <c r="Q256"/>
    </row>
    <row r="257" spans="12:17" x14ac:dyDescent="0.2">
      <c r="L257"/>
      <c r="M257"/>
      <c r="N257"/>
      <c r="O257"/>
      <c r="P257"/>
      <c r="Q257"/>
    </row>
    <row r="258" spans="12:17" x14ac:dyDescent="0.2">
      <c r="L258"/>
      <c r="M258"/>
      <c r="N258"/>
      <c r="O258"/>
      <c r="P258"/>
      <c r="Q258"/>
    </row>
    <row r="259" spans="12:17" x14ac:dyDescent="0.2">
      <c r="L259"/>
      <c r="M259"/>
      <c r="N259"/>
      <c r="O259"/>
      <c r="P259"/>
      <c r="Q259"/>
    </row>
    <row r="260" spans="12:17" x14ac:dyDescent="0.2">
      <c r="L260"/>
      <c r="M260"/>
      <c r="N260"/>
      <c r="O260"/>
      <c r="P260"/>
      <c r="Q260"/>
    </row>
    <row r="261" spans="12:17" x14ac:dyDescent="0.2">
      <c r="L261"/>
      <c r="M261"/>
      <c r="N261"/>
      <c r="O261"/>
      <c r="P261"/>
      <c r="Q261"/>
    </row>
    <row r="262" spans="12:17" x14ac:dyDescent="0.2">
      <c r="L262"/>
      <c r="M262"/>
      <c r="N262"/>
      <c r="O262"/>
      <c r="P262"/>
      <c r="Q262"/>
    </row>
    <row r="263" spans="12:17" x14ac:dyDescent="0.2">
      <c r="L263"/>
      <c r="M263"/>
      <c r="N263"/>
      <c r="O263"/>
      <c r="P263"/>
      <c r="Q263"/>
    </row>
    <row r="264" spans="12:17" x14ac:dyDescent="0.2">
      <c r="L264"/>
      <c r="M264"/>
      <c r="N264"/>
      <c r="O264"/>
      <c r="P264"/>
      <c r="Q264"/>
    </row>
    <row r="265" spans="12:17" x14ac:dyDescent="0.2">
      <c r="L265"/>
      <c r="M265"/>
      <c r="N265"/>
      <c r="O265"/>
      <c r="P265"/>
      <c r="Q265"/>
    </row>
    <row r="266" spans="12:17" x14ac:dyDescent="0.2">
      <c r="L266"/>
      <c r="M266"/>
      <c r="N266"/>
      <c r="O266"/>
      <c r="P266"/>
      <c r="Q266"/>
    </row>
    <row r="267" spans="12:17" x14ac:dyDescent="0.2">
      <c r="L267"/>
      <c r="M267"/>
      <c r="N267"/>
      <c r="O267"/>
      <c r="P267"/>
      <c r="Q267"/>
    </row>
    <row r="268" spans="12:17" x14ac:dyDescent="0.2">
      <c r="L268"/>
      <c r="M268"/>
      <c r="N268"/>
      <c r="O268"/>
      <c r="P268"/>
      <c r="Q268"/>
    </row>
    <row r="269" spans="12:17" x14ac:dyDescent="0.2">
      <c r="L269"/>
      <c r="M269"/>
      <c r="N269"/>
      <c r="O269"/>
      <c r="P269"/>
      <c r="Q269"/>
    </row>
    <row r="270" spans="12:17" x14ac:dyDescent="0.2">
      <c r="L270"/>
      <c r="M270"/>
      <c r="N270"/>
      <c r="O270"/>
      <c r="P270"/>
      <c r="Q270"/>
    </row>
    <row r="271" spans="12:17" x14ac:dyDescent="0.2">
      <c r="L271"/>
      <c r="M271"/>
      <c r="N271"/>
      <c r="O271"/>
      <c r="P271"/>
      <c r="Q271"/>
    </row>
    <row r="272" spans="12:17" x14ac:dyDescent="0.2">
      <c r="L272"/>
      <c r="M272"/>
      <c r="N272"/>
      <c r="O272"/>
      <c r="P272"/>
      <c r="Q272"/>
    </row>
    <row r="273" spans="12:17" x14ac:dyDescent="0.2">
      <c r="L273"/>
      <c r="M273"/>
      <c r="N273"/>
      <c r="O273"/>
      <c r="P273"/>
      <c r="Q273"/>
    </row>
    <row r="274" spans="12:17" x14ac:dyDescent="0.2">
      <c r="L274"/>
      <c r="M274"/>
      <c r="N274"/>
      <c r="O274"/>
      <c r="P274"/>
      <c r="Q274"/>
    </row>
    <row r="275" spans="12:17" x14ac:dyDescent="0.2">
      <c r="L275"/>
      <c r="M275"/>
      <c r="N275"/>
      <c r="O275"/>
      <c r="P275"/>
      <c r="Q275"/>
    </row>
    <row r="276" spans="12:17" x14ac:dyDescent="0.2">
      <c r="L276"/>
      <c r="M276"/>
      <c r="N276"/>
      <c r="O276"/>
      <c r="P276"/>
      <c r="Q276"/>
    </row>
    <row r="277" spans="12:17" x14ac:dyDescent="0.2">
      <c r="L277"/>
      <c r="M277"/>
      <c r="N277"/>
      <c r="O277"/>
      <c r="P277"/>
      <c r="Q277"/>
    </row>
    <row r="278" spans="12:17" x14ac:dyDescent="0.2">
      <c r="L278" s="227"/>
      <c r="M278" s="227"/>
      <c r="N278"/>
      <c r="O278" s="227"/>
      <c r="P278"/>
      <c r="Q278"/>
    </row>
    <row r="279" spans="12:17" x14ac:dyDescent="0.2">
      <c r="L279" s="227"/>
      <c r="M279" s="227"/>
      <c r="N279"/>
      <c r="O279" s="227"/>
      <c r="P279"/>
      <c r="Q279"/>
    </row>
    <row r="280" spans="12:17" x14ac:dyDescent="0.2">
      <c r="L280" s="227"/>
      <c r="M280" s="227"/>
      <c r="N280"/>
      <c r="O280" s="227"/>
      <c r="P280" s="227"/>
      <c r="Q280" s="227"/>
    </row>
    <row r="281" spans="12:17" x14ac:dyDescent="0.2">
      <c r="L281" s="227"/>
      <c r="M281" s="227"/>
      <c r="N281"/>
      <c r="O281" s="227"/>
      <c r="P281" s="227"/>
      <c r="Q281" s="227"/>
    </row>
    <row r="282" spans="12:17" x14ac:dyDescent="0.2">
      <c r="L282" s="227"/>
      <c r="M282" s="227"/>
      <c r="N282"/>
      <c r="O282" s="227"/>
      <c r="P282" s="227"/>
      <c r="Q282" s="227"/>
    </row>
    <row r="283" spans="12:17" x14ac:dyDescent="0.2">
      <c r="L283" s="227"/>
      <c r="M283" s="227"/>
      <c r="N283"/>
      <c r="O283" s="227"/>
      <c r="P283" s="227"/>
      <c r="Q283" s="227"/>
    </row>
    <row r="284" spans="12:17" x14ac:dyDescent="0.2">
      <c r="L284" s="227"/>
      <c r="M284" s="227"/>
      <c r="N284"/>
      <c r="O284" s="227"/>
      <c r="P284" s="227"/>
      <c r="Q284" s="227"/>
    </row>
    <row r="285" spans="12:17" x14ac:dyDescent="0.2">
      <c r="L285" s="227"/>
      <c r="M285" s="227"/>
      <c r="N285"/>
      <c r="O285" s="227"/>
      <c r="P285" s="227"/>
      <c r="Q285" s="227"/>
    </row>
    <row r="286" spans="12:17" x14ac:dyDescent="0.2">
      <c r="L286" s="227"/>
      <c r="M286" s="227"/>
      <c r="N286"/>
      <c r="O286" s="227"/>
      <c r="P286" s="227"/>
      <c r="Q286" s="227"/>
    </row>
    <row r="287" spans="12:17" x14ac:dyDescent="0.2">
      <c r="L287" s="227"/>
      <c r="M287" s="227"/>
      <c r="N287"/>
      <c r="O287" s="227"/>
      <c r="P287" s="227"/>
      <c r="Q287" s="227"/>
    </row>
    <row r="288" spans="12:17" x14ac:dyDescent="0.2">
      <c r="L288" s="227"/>
      <c r="M288" s="227"/>
      <c r="N288"/>
      <c r="O288" s="227"/>
      <c r="P288" s="227"/>
      <c r="Q288" s="227"/>
    </row>
    <row r="289" spans="12:17" x14ac:dyDescent="0.2">
      <c r="L289" s="227"/>
      <c r="M289" s="227"/>
      <c r="N289"/>
      <c r="O289" s="227"/>
      <c r="P289" s="227"/>
      <c r="Q289" s="227"/>
    </row>
    <row r="290" spans="12:17" x14ac:dyDescent="0.2">
      <c r="L290" s="227"/>
      <c r="M290" s="227"/>
      <c r="N290"/>
      <c r="O290" s="227"/>
      <c r="P290" s="227"/>
      <c r="Q290" s="227"/>
    </row>
    <row r="291" spans="12:17" x14ac:dyDescent="0.2">
      <c r="L291" s="227"/>
      <c r="M291" s="227"/>
      <c r="N291"/>
      <c r="O291" s="227"/>
      <c r="P291" s="227"/>
      <c r="Q291" s="227"/>
    </row>
    <row r="292" spans="12:17" x14ac:dyDescent="0.2">
      <c r="L292" s="227"/>
      <c r="M292" s="227"/>
      <c r="N292"/>
      <c r="O292" s="227"/>
      <c r="P292" s="227"/>
      <c r="Q292" s="227"/>
    </row>
    <row r="293" spans="12:17" x14ac:dyDescent="0.2">
      <c r="L293" s="227"/>
      <c r="M293" s="227"/>
      <c r="N293"/>
      <c r="O293" s="227"/>
      <c r="P293" s="227"/>
      <c r="Q293" s="227"/>
    </row>
    <row r="294" spans="12:17" x14ac:dyDescent="0.2">
      <c r="L294" s="227"/>
      <c r="M294" s="227"/>
      <c r="N294"/>
      <c r="O294" s="227"/>
      <c r="P294" s="227"/>
      <c r="Q294" s="227"/>
    </row>
    <row r="295" spans="12:17" x14ac:dyDescent="0.2">
      <c r="L295" s="227"/>
      <c r="M295" s="227"/>
      <c r="N295"/>
      <c r="O295" s="227"/>
      <c r="P295" s="227"/>
      <c r="Q295" s="227"/>
    </row>
    <row r="296" spans="12:17" x14ac:dyDescent="0.2">
      <c r="L296" s="227"/>
      <c r="M296" s="227"/>
      <c r="N296"/>
      <c r="O296" s="227"/>
      <c r="P296" s="227"/>
      <c r="Q296" s="227"/>
    </row>
    <row r="297" spans="12:17" x14ac:dyDescent="0.2">
      <c r="L297" s="227"/>
      <c r="M297" s="227"/>
      <c r="N297"/>
      <c r="O297" s="227"/>
      <c r="P297" s="227"/>
      <c r="Q297" s="227"/>
    </row>
    <row r="298" spans="12:17" x14ac:dyDescent="0.2">
      <c r="L298" s="227"/>
      <c r="M298" s="227"/>
      <c r="N298"/>
      <c r="O298" s="227"/>
      <c r="P298" s="227"/>
      <c r="Q298" s="227"/>
    </row>
    <row r="299" spans="12:17" x14ac:dyDescent="0.2">
      <c r="L299" s="227"/>
      <c r="M299" s="227"/>
      <c r="N299"/>
      <c r="O299" s="227"/>
      <c r="P299" s="227"/>
      <c r="Q299" s="227"/>
    </row>
    <row r="300" spans="12:17" x14ac:dyDescent="0.2">
      <c r="L300" s="227"/>
      <c r="M300" s="227"/>
      <c r="N300"/>
      <c r="O300" s="227"/>
      <c r="P300" s="227"/>
      <c r="Q300" s="227"/>
    </row>
    <row r="301" spans="12:17" x14ac:dyDescent="0.2">
      <c r="L301" s="227"/>
      <c r="M301" s="227"/>
      <c r="N301"/>
      <c r="O301" s="227"/>
      <c r="P301" s="227"/>
      <c r="Q301" s="227"/>
    </row>
    <row r="302" spans="12:17" x14ac:dyDescent="0.2">
      <c r="L302" s="227"/>
      <c r="M302" s="227"/>
      <c r="N302"/>
      <c r="O302" s="227"/>
      <c r="P302" s="227"/>
      <c r="Q302" s="227"/>
    </row>
    <row r="303" spans="12:17" x14ac:dyDescent="0.2">
      <c r="L303" s="227"/>
      <c r="M303" s="227"/>
      <c r="N303"/>
      <c r="O303" s="227"/>
      <c r="P303" s="227"/>
      <c r="Q303" s="227"/>
    </row>
    <row r="304" spans="12:17" x14ac:dyDescent="0.2">
      <c r="L304" s="227"/>
      <c r="M304" s="227"/>
      <c r="N304"/>
      <c r="O304" s="227"/>
      <c r="P304" s="227"/>
      <c r="Q304" s="227"/>
    </row>
    <row r="305" spans="12:17" x14ac:dyDescent="0.2">
      <c r="L305" s="227"/>
      <c r="M305" s="227"/>
      <c r="N305"/>
      <c r="O305" s="227"/>
      <c r="P305" s="227"/>
      <c r="Q305" s="227"/>
    </row>
    <row r="306" spans="12:17" x14ac:dyDescent="0.2">
      <c r="L306" s="227"/>
      <c r="M306" s="227"/>
      <c r="N306"/>
      <c r="O306" s="227"/>
      <c r="P306" s="227"/>
      <c r="Q306" s="227"/>
    </row>
    <row r="307" spans="12:17" x14ac:dyDescent="0.2">
      <c r="L307" s="227"/>
      <c r="M307" s="227"/>
      <c r="N307"/>
      <c r="O307" s="227"/>
      <c r="P307" s="227"/>
      <c r="Q307" s="227"/>
    </row>
    <row r="308" spans="12:17" x14ac:dyDescent="0.2">
      <c r="L308" s="227"/>
      <c r="M308" s="227"/>
      <c r="N308"/>
      <c r="O308" s="227"/>
      <c r="P308" s="227"/>
      <c r="Q308" s="227"/>
    </row>
    <row r="309" spans="12:17" x14ac:dyDescent="0.2">
      <c r="L309" s="227"/>
      <c r="M309" s="227"/>
      <c r="N309"/>
      <c r="O309" s="227"/>
      <c r="P309" s="227"/>
      <c r="Q309" s="227"/>
    </row>
    <row r="310" spans="12:17" x14ac:dyDescent="0.2">
      <c r="L310" s="227"/>
      <c r="M310" s="227"/>
      <c r="N310"/>
      <c r="O310" s="227"/>
      <c r="P310" s="227"/>
      <c r="Q310" s="227"/>
    </row>
    <row r="311" spans="12:17" x14ac:dyDescent="0.2">
      <c r="L311" s="227"/>
      <c r="M311" s="227"/>
      <c r="N311"/>
      <c r="O311" s="227"/>
      <c r="P311" s="227"/>
      <c r="Q311" s="227"/>
    </row>
    <row r="312" spans="12:17" x14ac:dyDescent="0.2">
      <c r="L312" s="227"/>
      <c r="M312" s="227"/>
      <c r="N312"/>
      <c r="O312" s="227"/>
      <c r="P312" s="227"/>
      <c r="Q312" s="227"/>
    </row>
    <row r="313" spans="12:17" x14ac:dyDescent="0.2">
      <c r="L313" s="227"/>
      <c r="M313" s="227"/>
      <c r="N313"/>
      <c r="O313" s="227"/>
      <c r="P313" s="227"/>
      <c r="Q313" s="227"/>
    </row>
    <row r="314" spans="12:17" x14ac:dyDescent="0.2">
      <c r="L314" s="227"/>
      <c r="M314" s="227"/>
      <c r="N314"/>
      <c r="O314" s="227"/>
      <c r="P314" s="227"/>
      <c r="Q314" s="227"/>
    </row>
    <row r="315" spans="12:17" x14ac:dyDescent="0.2">
      <c r="L315" s="227"/>
      <c r="M315" s="227"/>
      <c r="N315"/>
      <c r="O315" s="227"/>
      <c r="P315" s="227"/>
      <c r="Q315" s="227"/>
    </row>
    <row r="316" spans="12:17" x14ac:dyDescent="0.2">
      <c r="L316" s="227"/>
      <c r="M316" s="227"/>
      <c r="N316"/>
      <c r="O316" s="227"/>
      <c r="P316" s="227"/>
      <c r="Q316" s="227"/>
    </row>
    <row r="317" spans="12:17" x14ac:dyDescent="0.2">
      <c r="L317" s="227"/>
      <c r="M317" s="227"/>
      <c r="N317"/>
      <c r="O317" s="227"/>
      <c r="P317" s="227"/>
      <c r="Q317" s="227"/>
    </row>
    <row r="318" spans="12:17" x14ac:dyDescent="0.2">
      <c r="L318" s="227"/>
      <c r="M318" s="227"/>
      <c r="N318"/>
      <c r="O318" s="227"/>
      <c r="P318" s="227"/>
      <c r="Q318" s="227"/>
    </row>
    <row r="319" spans="12:17" x14ac:dyDescent="0.2">
      <c r="L319" s="227"/>
      <c r="M319" s="227"/>
      <c r="N319"/>
      <c r="O319" s="227"/>
      <c r="P319" s="227"/>
      <c r="Q319" s="227"/>
    </row>
    <row r="320" spans="12:17" x14ac:dyDescent="0.2">
      <c r="L320" s="227"/>
      <c r="M320" s="227"/>
      <c r="N320"/>
      <c r="O320" s="227"/>
      <c r="P320" s="227"/>
      <c r="Q320" s="227"/>
    </row>
    <row r="321" spans="12:17" x14ac:dyDescent="0.2">
      <c r="L321" s="227"/>
      <c r="M321" s="227"/>
      <c r="N321"/>
      <c r="O321" s="227"/>
      <c r="P321" s="227"/>
      <c r="Q321" s="227"/>
    </row>
    <row r="322" spans="12:17" x14ac:dyDescent="0.2">
      <c r="L322" s="227"/>
      <c r="M322" s="227"/>
      <c r="N322"/>
      <c r="O322" s="227"/>
      <c r="P322" s="227"/>
      <c r="Q322" s="227"/>
    </row>
    <row r="323" spans="12:17" x14ac:dyDescent="0.2">
      <c r="L323" s="227"/>
      <c r="M323" s="227"/>
      <c r="N323"/>
      <c r="O323" s="227"/>
      <c r="P323" s="227"/>
      <c r="Q323" s="227"/>
    </row>
    <row r="324" spans="12:17" x14ac:dyDescent="0.2">
      <c r="L324" s="227"/>
      <c r="M324" s="227"/>
      <c r="N324"/>
      <c r="O324" s="227"/>
      <c r="P324" s="227"/>
      <c r="Q324" s="227"/>
    </row>
    <row r="325" spans="12:17" x14ac:dyDescent="0.2">
      <c r="L325" s="227"/>
      <c r="M325" s="227"/>
      <c r="N325"/>
      <c r="O325" s="227"/>
      <c r="P325" s="227"/>
      <c r="Q325" s="227"/>
    </row>
    <row r="326" spans="12:17" x14ac:dyDescent="0.2">
      <c r="L326" s="227"/>
      <c r="M326" s="227"/>
      <c r="N326"/>
      <c r="O326" s="227"/>
      <c r="P326" s="227"/>
      <c r="Q326" s="227"/>
    </row>
    <row r="327" spans="12:17" x14ac:dyDescent="0.2">
      <c r="L327" s="227"/>
      <c r="M327" s="227"/>
      <c r="N327"/>
      <c r="O327" s="227"/>
      <c r="P327" s="227"/>
      <c r="Q327" s="227"/>
    </row>
    <row r="328" spans="12:17" x14ac:dyDescent="0.2">
      <c r="L328" s="227"/>
      <c r="M328" s="227"/>
      <c r="N328"/>
      <c r="O328" s="227"/>
      <c r="P328" s="227"/>
      <c r="Q328" s="227"/>
    </row>
    <row r="329" spans="12:17" x14ac:dyDescent="0.2">
      <c r="L329" s="227"/>
      <c r="M329" s="227"/>
      <c r="N329"/>
      <c r="O329" s="227"/>
      <c r="P329" s="227"/>
      <c r="Q329" s="227"/>
    </row>
    <row r="330" spans="12:17" x14ac:dyDescent="0.2">
      <c r="L330" s="227"/>
      <c r="M330" s="227"/>
      <c r="N330"/>
      <c r="O330" s="227"/>
      <c r="P330" s="227"/>
      <c r="Q330" s="227"/>
    </row>
    <row r="331" spans="12:17" x14ac:dyDescent="0.2">
      <c r="L331" s="227"/>
      <c r="M331" s="227"/>
      <c r="N331"/>
      <c r="O331" s="227"/>
      <c r="P331" s="227"/>
      <c r="Q331" s="227"/>
    </row>
    <row r="332" spans="12:17" x14ac:dyDescent="0.2">
      <c r="L332" s="227"/>
      <c r="M332" s="227"/>
      <c r="N332"/>
      <c r="O332" s="227"/>
      <c r="P332" s="227"/>
      <c r="Q332" s="227"/>
    </row>
    <row r="333" spans="12:17" x14ac:dyDescent="0.2">
      <c r="L333" s="227"/>
      <c r="M333" s="227"/>
      <c r="N333"/>
      <c r="O333" s="227"/>
      <c r="P333" s="227"/>
      <c r="Q333" s="227"/>
    </row>
    <row r="334" spans="12:17" x14ac:dyDescent="0.2">
      <c r="L334" s="227"/>
      <c r="M334" s="227"/>
      <c r="N334"/>
      <c r="O334" s="227"/>
      <c r="P334" s="227"/>
      <c r="Q334" s="227"/>
    </row>
    <row r="335" spans="12:17" x14ac:dyDescent="0.2">
      <c r="L335" s="227"/>
      <c r="M335" s="227"/>
      <c r="N335"/>
      <c r="O335" s="227"/>
      <c r="P335" s="227"/>
      <c r="Q335" s="227"/>
    </row>
    <row r="336" spans="12:17" x14ac:dyDescent="0.2">
      <c r="L336" s="227"/>
      <c r="M336" s="227"/>
      <c r="N336"/>
      <c r="O336" s="227"/>
      <c r="P336" s="227"/>
      <c r="Q336" s="227"/>
    </row>
    <row r="337" spans="12:17" x14ac:dyDescent="0.2">
      <c r="L337" s="227"/>
      <c r="M337" s="227"/>
      <c r="N337"/>
      <c r="O337" s="227"/>
      <c r="P337" s="227"/>
      <c r="Q337" s="227"/>
    </row>
    <row r="338" spans="12:17" x14ac:dyDescent="0.2">
      <c r="L338" s="227"/>
      <c r="M338" s="227"/>
      <c r="N338"/>
      <c r="O338" s="227"/>
      <c r="P338" s="227"/>
      <c r="Q338" s="227"/>
    </row>
    <row r="339" spans="12:17" x14ac:dyDescent="0.2">
      <c r="L339" s="227"/>
      <c r="M339" s="227"/>
      <c r="N339"/>
      <c r="O339" s="227"/>
      <c r="P339" s="227"/>
      <c r="Q339" s="227"/>
    </row>
    <row r="340" spans="12:17" x14ac:dyDescent="0.2">
      <c r="L340" s="227"/>
      <c r="M340" s="227"/>
      <c r="N340"/>
      <c r="O340" s="227"/>
      <c r="P340" s="227"/>
      <c r="Q340" s="227"/>
    </row>
    <row r="341" spans="12:17" x14ac:dyDescent="0.2">
      <c r="L341" s="227"/>
      <c r="M341" s="227"/>
      <c r="N341"/>
      <c r="O341" s="227"/>
      <c r="P341" s="227"/>
      <c r="Q341" s="227"/>
    </row>
    <row r="342" spans="12:17" x14ac:dyDescent="0.2">
      <c r="L342" s="227"/>
      <c r="M342" s="227"/>
      <c r="N342"/>
      <c r="O342" s="227"/>
      <c r="P342" s="227"/>
      <c r="Q342" s="227"/>
    </row>
    <row r="343" spans="12:17" x14ac:dyDescent="0.2">
      <c r="L343" s="227"/>
      <c r="M343" s="227"/>
      <c r="N343"/>
      <c r="O343" s="227"/>
      <c r="P343" s="227"/>
      <c r="Q343" s="227"/>
    </row>
    <row r="344" spans="12:17" x14ac:dyDescent="0.2">
      <c r="L344" s="227"/>
      <c r="M344" s="227"/>
      <c r="N344"/>
      <c r="O344" s="227"/>
      <c r="P344" s="227"/>
      <c r="Q344" s="227"/>
    </row>
    <row r="345" spans="12:17" x14ac:dyDescent="0.2">
      <c r="L345" s="227"/>
      <c r="M345" s="227"/>
      <c r="N345"/>
      <c r="O345" s="227"/>
      <c r="P345" s="227"/>
      <c r="Q345" s="227"/>
    </row>
    <row r="346" spans="12:17" x14ac:dyDescent="0.2">
      <c r="L346" s="227"/>
      <c r="M346" s="227"/>
      <c r="N346"/>
      <c r="O346" s="227"/>
      <c r="P346" s="227"/>
      <c r="Q346" s="227"/>
    </row>
    <row r="347" spans="12:17" x14ac:dyDescent="0.2">
      <c r="L347" s="227"/>
      <c r="M347" s="227"/>
      <c r="N347"/>
      <c r="O347" s="227"/>
      <c r="P347" s="227"/>
      <c r="Q347" s="227"/>
    </row>
    <row r="348" spans="12:17" x14ac:dyDescent="0.2">
      <c r="L348" s="227"/>
      <c r="M348" s="227"/>
      <c r="N348"/>
      <c r="O348" s="227"/>
      <c r="P348" s="227"/>
      <c r="Q348" s="227"/>
    </row>
    <row r="349" spans="12:17" x14ac:dyDescent="0.2">
      <c r="L349" s="227"/>
      <c r="M349" s="227"/>
      <c r="N349"/>
      <c r="O349" s="227"/>
      <c r="P349" s="227"/>
      <c r="Q349" s="227"/>
    </row>
    <row r="350" spans="12:17" x14ac:dyDescent="0.2">
      <c r="L350" s="227"/>
      <c r="M350" s="227"/>
      <c r="N350"/>
      <c r="O350" s="227"/>
      <c r="P350" s="227"/>
      <c r="Q350" s="227"/>
    </row>
    <row r="351" spans="12:17" x14ac:dyDescent="0.2">
      <c r="L351" s="227"/>
      <c r="M351" s="227"/>
      <c r="N351"/>
      <c r="O351" s="227"/>
      <c r="P351" s="227"/>
      <c r="Q351" s="227"/>
    </row>
    <row r="352" spans="12:17" x14ac:dyDescent="0.2">
      <c r="L352" s="227"/>
      <c r="M352" s="227"/>
      <c r="N352"/>
      <c r="O352" s="227"/>
      <c r="P352" s="227"/>
      <c r="Q352" s="227"/>
    </row>
    <row r="353" spans="12:17" x14ac:dyDescent="0.2">
      <c r="L353" s="227"/>
      <c r="M353" s="227"/>
      <c r="N353"/>
      <c r="O353" s="227"/>
      <c r="P353" s="227"/>
      <c r="Q353" s="227"/>
    </row>
    <row r="354" spans="12:17" x14ac:dyDescent="0.2">
      <c r="L354" s="227"/>
      <c r="M354" s="227"/>
      <c r="N354"/>
      <c r="O354" s="227"/>
      <c r="P354" s="227"/>
      <c r="Q354" s="227"/>
    </row>
    <row r="355" spans="12:17" x14ac:dyDescent="0.2">
      <c r="L355" s="227"/>
      <c r="M355" s="227"/>
      <c r="N355"/>
      <c r="O355" s="227"/>
      <c r="P355" s="227"/>
      <c r="Q355" s="227"/>
    </row>
    <row r="356" spans="12:17" x14ac:dyDescent="0.2">
      <c r="L356" s="227"/>
      <c r="M356" s="227"/>
      <c r="N356"/>
      <c r="O356" s="227"/>
      <c r="P356" s="227"/>
      <c r="Q356" s="227"/>
    </row>
    <row r="357" spans="12:17" x14ac:dyDescent="0.2">
      <c r="L357" s="227"/>
      <c r="M357" s="227"/>
      <c r="N357"/>
      <c r="O357" s="227"/>
      <c r="P357" s="227"/>
      <c r="Q357" s="227"/>
    </row>
    <row r="358" spans="12:17" x14ac:dyDescent="0.2">
      <c r="L358" s="227"/>
      <c r="M358" s="227"/>
      <c r="P358" s="227"/>
      <c r="Q358" s="227"/>
    </row>
    <row r="359" spans="12:17" x14ac:dyDescent="0.2">
      <c r="L359" s="227"/>
      <c r="M359" s="227"/>
      <c r="P359" s="227"/>
      <c r="Q359" s="227"/>
    </row>
    <row r="360" spans="12:17" x14ac:dyDescent="0.2">
      <c r="L360" s="227"/>
      <c r="M360" s="227"/>
    </row>
    <row r="361" spans="12:17" x14ac:dyDescent="0.2">
      <c r="L361" s="227"/>
      <c r="M361" s="227"/>
    </row>
  </sheetData>
  <sheetProtection formatCells="0" formatColumns="0" formatRows="0"/>
  <mergeCells count="18">
    <mergeCell ref="A1:H1"/>
    <mergeCell ref="B3:H3"/>
    <mergeCell ref="B5:H5"/>
    <mergeCell ref="C17:F17"/>
    <mergeCell ref="C13:I13"/>
    <mergeCell ref="A2:I2"/>
    <mergeCell ref="C10:F10"/>
    <mergeCell ref="C15:F15"/>
    <mergeCell ref="C11:F11"/>
    <mergeCell ref="B81:F81"/>
    <mergeCell ref="B83:H83"/>
    <mergeCell ref="B84:H84"/>
    <mergeCell ref="B25:I25"/>
    <mergeCell ref="B26:I26"/>
    <mergeCell ref="D79:F79"/>
    <mergeCell ref="B33:C33"/>
    <mergeCell ref="B29:C29"/>
    <mergeCell ref="B30:C30"/>
  </mergeCells>
  <dataValidations count="3">
    <dataValidation type="list" allowBlank="1" showInputMessage="1" showErrorMessage="1" sqref="G15">
      <formula1>"oui,non"</formula1>
    </dataValidation>
    <dataValidation type="list" allowBlank="1" showInputMessage="1" showErrorMessage="1" prompt="Saisie obligatoire" sqref="C15:F15">
      <formula1>"oui,non"</formula1>
    </dataValidation>
    <dataValidation allowBlank="1" showInputMessage="1" showErrorMessage="1" prompt="saisie obligatoire" sqref="C10:F10"/>
  </dataValidations>
  <printOptions horizontalCentered="1"/>
  <pageMargins left="0.39370078740157483" right="0.39370078740157483" top="0.39370078740157483" bottom="0.39370078740157483" header="0.51181102362204722" footer="0.51181102362204722"/>
  <pageSetup paperSize="9" scale="3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
  <sheetViews>
    <sheetView showZeros="0" topLeftCell="Q1" workbookViewId="0">
      <selection activeCell="AF2" sqref="AF2"/>
    </sheetView>
  </sheetViews>
  <sheetFormatPr baseColWidth="10" defaultRowHeight="12.75" x14ac:dyDescent="0.2"/>
  <cols>
    <col min="4" max="4" width="16.42578125" customWidth="1"/>
    <col min="5" max="5" width="12.42578125" bestFit="1" customWidth="1"/>
    <col min="23" max="23" width="16.28515625" bestFit="1" customWidth="1"/>
    <col min="24" max="28" width="2.7109375" customWidth="1"/>
    <col min="44" max="44" width="15.42578125" customWidth="1"/>
  </cols>
  <sheetData>
    <row r="1" spans="1:49" s="232" customFormat="1" ht="45" customHeight="1" x14ac:dyDescent="0.2">
      <c r="A1" s="4" t="s">
        <v>90</v>
      </c>
      <c r="B1" s="4" t="s">
        <v>8</v>
      </c>
      <c r="C1" s="4" t="s">
        <v>7</v>
      </c>
      <c r="D1" s="4" t="s">
        <v>25</v>
      </c>
      <c r="E1" s="4" t="s">
        <v>1</v>
      </c>
      <c r="F1" s="4" t="s">
        <v>11</v>
      </c>
      <c r="G1" s="4" t="s">
        <v>12</v>
      </c>
      <c r="H1" s="4" t="s">
        <v>13</v>
      </c>
      <c r="I1" s="4" t="s">
        <v>14</v>
      </c>
      <c r="J1" s="4" t="s">
        <v>15</v>
      </c>
      <c r="K1" s="4" t="s">
        <v>16</v>
      </c>
      <c r="L1" s="4" t="s">
        <v>345</v>
      </c>
      <c r="M1" s="4" t="s">
        <v>2</v>
      </c>
      <c r="N1" s="4" t="s">
        <v>0</v>
      </c>
      <c r="O1" s="4" t="s">
        <v>3</v>
      </c>
      <c r="P1" s="4" t="s">
        <v>4</v>
      </c>
      <c r="Q1" s="4" t="s">
        <v>5</v>
      </c>
      <c r="R1" s="4" t="s">
        <v>344</v>
      </c>
      <c r="S1" s="5" t="s">
        <v>2</v>
      </c>
      <c r="T1" s="4" t="s">
        <v>0</v>
      </c>
      <c r="U1" s="4" t="s">
        <v>3</v>
      </c>
      <c r="V1" s="4" t="s">
        <v>19</v>
      </c>
      <c r="W1" s="4" t="s">
        <v>23</v>
      </c>
      <c r="X1" s="228"/>
      <c r="Y1" s="228"/>
      <c r="Z1" s="228"/>
      <c r="AA1" s="228"/>
      <c r="AB1" s="228"/>
      <c r="AC1" s="229" t="s">
        <v>18</v>
      </c>
      <c r="AD1" s="230" t="s">
        <v>10</v>
      </c>
      <c r="AE1" s="229" t="s">
        <v>20</v>
      </c>
      <c r="AF1" s="229" t="s">
        <v>9</v>
      </c>
      <c r="AG1" s="228" t="s">
        <v>26</v>
      </c>
      <c r="AH1" s="3" t="s">
        <v>31</v>
      </c>
      <c r="AI1" s="3" t="s">
        <v>22</v>
      </c>
      <c r="AJ1" s="231" t="s">
        <v>27</v>
      </c>
      <c r="AK1" s="231" t="s">
        <v>28</v>
      </c>
      <c r="AL1" s="3" t="s">
        <v>91</v>
      </c>
      <c r="AM1" s="3" t="s">
        <v>21</v>
      </c>
      <c r="AN1" s="232" t="s">
        <v>175</v>
      </c>
      <c r="AO1" s="231"/>
      <c r="AP1" s="231"/>
      <c r="AQ1" s="233"/>
      <c r="AR1" s="232" t="s">
        <v>328</v>
      </c>
      <c r="AS1" s="232" t="s">
        <v>93</v>
      </c>
      <c r="AT1" s="3" t="s">
        <v>92</v>
      </c>
      <c r="AU1" s="231" t="s">
        <v>329</v>
      </c>
      <c r="AV1" s="3"/>
      <c r="AW1" s="3" t="s">
        <v>182</v>
      </c>
    </row>
    <row r="2" spans="1:49" s="2" customFormat="1" ht="18" customHeight="1" x14ac:dyDescent="0.2">
      <c r="A2" s="9" t="s">
        <v>33</v>
      </c>
      <c r="B2" s="10">
        <f>Informations!B16</f>
        <v>0</v>
      </c>
      <c r="C2" s="10">
        <f>Informations!B18</f>
        <v>0</v>
      </c>
      <c r="D2" s="10">
        <f>Informations!B19</f>
        <v>0</v>
      </c>
      <c r="E2" s="10">
        <f>Informations!B20</f>
        <v>0</v>
      </c>
      <c r="F2" s="10">
        <f>Informations!B23</f>
        <v>0</v>
      </c>
      <c r="G2" s="10">
        <f>Informations!B24</f>
        <v>0</v>
      </c>
      <c r="H2" s="10">
        <f>Informations!B25</f>
        <v>0</v>
      </c>
      <c r="I2" s="10">
        <f>Informations!B26</f>
        <v>0</v>
      </c>
      <c r="J2" s="10">
        <f>Informations!B27</f>
        <v>0</v>
      </c>
      <c r="K2" s="10">
        <f>Informations!B28</f>
        <v>0</v>
      </c>
      <c r="L2" s="10">
        <f>Informations!B31</f>
        <v>0</v>
      </c>
      <c r="M2" s="10">
        <f>Informations!B33</f>
        <v>0</v>
      </c>
      <c r="N2" s="10">
        <f>Informations!B32</f>
        <v>0</v>
      </c>
      <c r="O2" s="10">
        <f>Informations!B34</f>
        <v>0</v>
      </c>
      <c r="P2" s="10">
        <f>Informations!B35</f>
        <v>0</v>
      </c>
      <c r="Q2" s="10">
        <f>Informations!B36</f>
        <v>0</v>
      </c>
      <c r="R2" s="10">
        <f>Informations!B39</f>
        <v>0</v>
      </c>
      <c r="S2" s="10">
        <f>Informations!B41</f>
        <v>0</v>
      </c>
      <c r="T2" s="10">
        <f>Informations!B40</f>
        <v>0</v>
      </c>
      <c r="U2" s="10">
        <f>Informations!B42</f>
        <v>0</v>
      </c>
      <c r="V2" s="10">
        <f>Informations!B43</f>
        <v>0</v>
      </c>
      <c r="W2" s="10">
        <f>Informations!B44</f>
        <v>0</v>
      </c>
      <c r="X2" s="10"/>
      <c r="Y2" s="10"/>
      <c r="Z2" s="10"/>
      <c r="AA2" s="10"/>
      <c r="AB2" s="10"/>
      <c r="AC2" s="6">
        <f>'Nombre de jours '!G54</f>
        <v>0</v>
      </c>
      <c r="AD2" s="6">
        <f>'Nombre de jours '!E54</f>
        <v>0</v>
      </c>
      <c r="AE2" s="6">
        <f>'Nombre de jours '!G54</f>
        <v>0</v>
      </c>
      <c r="AF2" s="6">
        <f>'Nombre de jours '!H54</f>
        <v>0</v>
      </c>
      <c r="AG2" s="11">
        <f>Informations!B119</f>
        <v>0</v>
      </c>
      <c r="AH2" s="11">
        <f>Informations!B121</f>
        <v>0</v>
      </c>
      <c r="AI2" s="11">
        <f>Informations!B122</f>
        <v>0</v>
      </c>
      <c r="AJ2" s="11">
        <f>Informations!B118</f>
        <v>0</v>
      </c>
      <c r="AK2" s="6">
        <f>'Nombre de jours '!S54</f>
        <v>0</v>
      </c>
      <c r="AL2" s="6" t="str">
        <f>IF(Informations!B12="Hospitalière","H","T")</f>
        <v>T</v>
      </c>
      <c r="AM2" s="6">
        <f>AF2</f>
        <v>0</v>
      </c>
      <c r="AN2" s="10">
        <f>Informations!B15</f>
        <v>0</v>
      </c>
      <c r="AO2" s="10"/>
      <c r="AP2" s="10"/>
      <c r="AQ2" s="10"/>
      <c r="AR2" s="10">
        <f>Informations!B60</f>
        <v>0</v>
      </c>
      <c r="AS2" s="6" t="str">
        <f>IF('FS '!C15="oui",Informations!B15,"")</f>
        <v/>
      </c>
      <c r="AT2" s="6">
        <f>Informations!B126+Informations!B130</f>
        <v>0</v>
      </c>
      <c r="AU2" t="e">
        <f>'FS '!H77/160</f>
        <v>#DIV/0!</v>
      </c>
      <c r="AW2" s="10" t="s">
        <v>330</v>
      </c>
    </row>
    <row r="6" spans="1:49" ht="45" customHeight="1" x14ac:dyDescent="0.2"/>
  </sheetData>
  <sheetProtection selectLockedCells="1" selectUnlockedCells="1"/>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Accueil</vt:lpstr>
      <vt:lpstr>Informations</vt:lpstr>
      <vt:lpstr>Nombre de jours </vt:lpstr>
      <vt:lpstr>FS </vt:lpstr>
      <vt:lpstr>Réservé FNP</vt:lpstr>
      <vt:lpstr>Accueil!Zone_d_impression</vt:lpstr>
      <vt:lpstr>'FS '!Zone_d_impression</vt:lpstr>
      <vt:lpstr>'Nombre de jours '!Zone_d_impression</vt:lpstr>
    </vt:vector>
  </TitlesOfParts>
  <Manager>Michel.Rouland@caissedesdepots.fr</Manager>
  <Company>Caisse des Dépôts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Michel.Rouland@caissedesdepots.fr</dc:creator>
  <cp:lastModifiedBy>Thenieres Celine</cp:lastModifiedBy>
  <cp:lastPrinted>2016-10-19T11:32:02Z</cp:lastPrinted>
  <dcterms:created xsi:type="dcterms:W3CDTF">2010-08-03T15:10:24Z</dcterms:created>
  <dcterms:modified xsi:type="dcterms:W3CDTF">2017-02-03T09:03:56Z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